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7A2D7E96-6E34-419A-AE5F-296B3A7E7977}"/>
  <workbookPr codeName="ThisWorkbook" defaultThemeVersion="124226"/>
  <bookViews>
    <workbookView xWindow="14955" yWindow="0" windowWidth="13920" windowHeight="12585"/>
  </bookViews>
  <sheets>
    <sheet name="Job Sheet" sheetId="7" r:id="rId1"/>
    <sheet name="D3 Varieties" sheetId="12" r:id="rId2"/>
    <sheet name="D3_All_Var" sheetId="22" r:id="rId3"/>
    <sheet name="Lookup" sheetId="8" r:id="rId4"/>
  </sheets>
  <definedNames>
    <definedName name="_xlnm._FilterDatabase" localSheetId="0" hidden="1">'Job Sheet'!$A$61:$A$115</definedName>
    <definedName name="_Key1" hidden="1">#REF!</definedName>
    <definedName name="_Sort" hidden="1">#REF!</definedName>
    <definedName name="_Table1_In1" hidden="1">#REF!</definedName>
    <definedName name="_Table1_Out" hidden="1">#REF!</definedName>
    <definedName name="MCM">Lookup!$A$22:$A$23</definedName>
    <definedName name="_xlnm.Print_Area" localSheetId="0">'Job Sheet'!$B$1:$L$115</definedName>
    <definedName name="_xlnm.Print_Area">#REF!</definedName>
    <definedName name="Seed">#REF!</definedName>
    <definedName name="seedbed">Lookup!$A$3:$A$6</definedName>
    <definedName name="seeding_op">Lookup!$A$10:$A$13</definedName>
    <definedName name="weed">Lookup!$A$17:$A$18</definedName>
    <definedName name="wrn.N._.Factors." localSheetId="0" hidden="1">{#N/A,#N/A,FALSE,"N1a";#N/A,#N/A,FALSE,"N1aScore";#N/A,#N/A,FALSE,"N1bcd";#N/A,#N/A,FALSE,"N1ef";#N/A,#N/A,FALSE,"N2abc";#N/A,#N/A,FALSE,"N2dN3";#N/A,#N/A,FALSE,"N4ab";#N/A,#N/A,FALSE,"N4sumN5";#N/A,#N/A,FALSE,"N5sumN6"}</definedName>
    <definedName name="wrn.N._.Factors." hidden="1">{#N/A,#N/A,FALSE,"N1a";#N/A,#N/A,FALSE,"N1aScore";#N/A,#N/A,FALSE,"N1bcd";#N/A,#N/A,FALSE,"N1ef";#N/A,#N/A,FALSE,"N2abc";#N/A,#N/A,FALSE,"N2dN3";#N/A,#N/A,FALSE,"N4ab";#N/A,#N/A,FALSE,"N4sumN5";#N/A,#N/A,FALSE,"N5sumN6"}</definedName>
    <definedName name="wrn.soils1." localSheetId="0" hidden="1">{#N/A,#N/A,FALSE,"soils";#N/A,#N/A,FALSE,"soilssum"}</definedName>
    <definedName name="wrn.soils1." hidden="1">{#N/A,#N/A,FALSE,"soils";#N/A,#N/A,FALSE,"soilssum"}</definedName>
    <definedName name="wrn.soils10." localSheetId="0" hidden="1">{#N/A,#N/A,FALSE,"soils";#N/A,#N/A,FALSE,"soils (2)";#N/A,#N/A,FALSE,"soils (3)";#N/A,#N/A,FALSE,"soils (4)";#N/A,#N/A,FALSE,"soils (5)";#N/A,#N/A,FALSE,"soils (6)";#N/A,#N/A,FALSE,"soils (7)";#N/A,#N/A,FALSE,"soils (8)";#N/A,#N/A,FALSE,"soils (9)";#N/A,#N/A,FALSE,"soils (10)";#N/A,#N/A,FALSE,"soilssum"}</definedName>
    <definedName name="wrn.soils10." hidden="1">{#N/A,#N/A,FALSE,"soils";#N/A,#N/A,FALSE,"soils (2)";#N/A,#N/A,FALSE,"soils (3)";#N/A,#N/A,FALSE,"soils (4)";#N/A,#N/A,FALSE,"soils (5)";#N/A,#N/A,FALSE,"soils (6)";#N/A,#N/A,FALSE,"soils (7)";#N/A,#N/A,FALSE,"soils (8)";#N/A,#N/A,FALSE,"soils (9)";#N/A,#N/A,FALSE,"soils (10)";#N/A,#N/A,FALSE,"soilssum"}</definedName>
    <definedName name="wrn.soils11." localSheetId="0" hidden="1">{#N/A,#N/A,FALSE,"soils";#N/A,#N/A,FALSE,"soils (2)";#N/A,#N/A,FALSE,"soils (3)";#N/A,#N/A,FALSE,"soils (4)";#N/A,#N/A,FALSE,"soils (5)";#N/A,#N/A,FALSE,"soils (6)";#N/A,#N/A,FALSE,"soils (7)";#N/A,#N/A,FALSE,"soils (8)";#N/A,#N/A,FALSE,"soils (9)";#N/A,#N/A,FALSE,"soils (10)";#N/A,#N/A,FALSE,"soils (11)";#N/A,#N/A,FALSE,"soilssum"}</definedName>
    <definedName name="wrn.soils11." hidden="1">{#N/A,#N/A,FALSE,"soils";#N/A,#N/A,FALSE,"soils (2)";#N/A,#N/A,FALSE,"soils (3)";#N/A,#N/A,FALSE,"soils (4)";#N/A,#N/A,FALSE,"soils (5)";#N/A,#N/A,FALSE,"soils (6)";#N/A,#N/A,FALSE,"soils (7)";#N/A,#N/A,FALSE,"soils (8)";#N/A,#N/A,FALSE,"soils (9)";#N/A,#N/A,FALSE,"soils (10)";#N/A,#N/A,FALSE,"soils (11)";#N/A,#N/A,FALSE,"soilssum"}</definedName>
    <definedName name="wrn.soils12." localSheetId="0" hidden="1">{#N/A,#N/A,FALSE,"soils";#N/A,#N/A,FALSE,"soils (2)";#N/A,#N/A,FALSE,"soils (3)";#N/A,#N/A,FALSE,"soils (4)";#N/A,#N/A,FALSE,"soils (5)";#N/A,#N/A,FALSE,"soils (6)";#N/A,#N/A,FALSE,"soils (7)";#N/A,#N/A,FALSE,"soils (8)";#N/A,#N/A,FALSE,"soils (9)";#N/A,#N/A,FALSE,"soils (10)";#N/A,#N/A,FALSE,"soils (11)";#N/A,#N/A,FALSE,"soils (12)";#N/A,#N/A,FALSE,"soilssum"}</definedName>
    <definedName name="wrn.soils12." hidden="1">{#N/A,#N/A,FALSE,"soils";#N/A,#N/A,FALSE,"soils (2)";#N/A,#N/A,FALSE,"soils (3)";#N/A,#N/A,FALSE,"soils (4)";#N/A,#N/A,FALSE,"soils (5)";#N/A,#N/A,FALSE,"soils (6)";#N/A,#N/A,FALSE,"soils (7)";#N/A,#N/A,FALSE,"soils (8)";#N/A,#N/A,FALSE,"soils (9)";#N/A,#N/A,FALSE,"soils (10)";#N/A,#N/A,FALSE,"soils (11)";#N/A,#N/A,FALSE,"soils (12)";#N/A,#N/A,FALSE,"soilssum"}</definedName>
    <definedName name="wrn.soils2." localSheetId="0" hidden="1">{#N/A,#N/A,FALSE,"soils";#N/A,#N/A,FALSE,"soils (2)";#N/A,#N/A,FALSE,"soilssum"}</definedName>
    <definedName name="wrn.soils2." hidden="1">{#N/A,#N/A,FALSE,"soils";#N/A,#N/A,FALSE,"soils (2)";#N/A,#N/A,FALSE,"soilssum"}</definedName>
    <definedName name="wrn.soils3." localSheetId="0" hidden="1">{#N/A,#N/A,FALSE,"soils";#N/A,#N/A,FALSE,"soils (2)";#N/A,#N/A,FALSE,"soils (3)";#N/A,#N/A,FALSE,"soilssum"}</definedName>
    <definedName name="wrn.soils3." hidden="1">{#N/A,#N/A,FALSE,"soils";#N/A,#N/A,FALSE,"soils (2)";#N/A,#N/A,FALSE,"soils (3)";#N/A,#N/A,FALSE,"soilssum"}</definedName>
    <definedName name="wrn.soils4." localSheetId="0" hidden="1">{#N/A,#N/A,FALSE,"soils";#N/A,#N/A,FALSE,"soils (2)";#N/A,#N/A,FALSE,"soils (3)";#N/A,#N/A,FALSE,"soils (4)";#N/A,#N/A,FALSE,"soilssum"}</definedName>
    <definedName name="wrn.soils4." hidden="1">{#N/A,#N/A,FALSE,"soils";#N/A,#N/A,FALSE,"soils (2)";#N/A,#N/A,FALSE,"soils (3)";#N/A,#N/A,FALSE,"soils (4)";#N/A,#N/A,FALSE,"soilssum"}</definedName>
    <definedName name="wrn.soils5." localSheetId="0" hidden="1">{#N/A,#N/A,FALSE,"soils";#N/A,#N/A,FALSE,"soils (2)";#N/A,#N/A,FALSE,"soils (3)";#N/A,#N/A,FALSE,"soils (4)";#N/A,#N/A,FALSE,"soils (5)";#N/A,#N/A,FALSE,"soilssum"}</definedName>
    <definedName name="wrn.soils5." hidden="1">{#N/A,#N/A,FALSE,"soils";#N/A,#N/A,FALSE,"soils (2)";#N/A,#N/A,FALSE,"soils (3)";#N/A,#N/A,FALSE,"soils (4)";#N/A,#N/A,FALSE,"soils (5)";#N/A,#N/A,FALSE,"soilssum"}</definedName>
    <definedName name="wrn.soils6." localSheetId="0" hidden="1">{#N/A,#N/A,FALSE,"soils";#N/A,#N/A,FALSE,"soils (2)";#N/A,#N/A,FALSE,"soils (3)";#N/A,#N/A,FALSE,"soils (4)";#N/A,#N/A,FALSE,"soils (5)";#N/A,#N/A,FALSE,"soils (6)";#N/A,#N/A,FALSE,"soilssum"}</definedName>
    <definedName name="wrn.soils6." hidden="1">{#N/A,#N/A,FALSE,"soils";#N/A,#N/A,FALSE,"soils (2)";#N/A,#N/A,FALSE,"soils (3)";#N/A,#N/A,FALSE,"soils (4)";#N/A,#N/A,FALSE,"soils (5)";#N/A,#N/A,FALSE,"soils (6)";#N/A,#N/A,FALSE,"soilssum"}</definedName>
    <definedName name="wrn.soils7." localSheetId="0" hidden="1">{#N/A,#N/A,FALSE,"soils";#N/A,#N/A,FALSE,"soils (2)";#N/A,#N/A,FALSE,"soils (3)";#N/A,#N/A,FALSE,"soils (4)";#N/A,#N/A,FALSE,"soils (5)";#N/A,#N/A,FALSE,"soils (6)";#N/A,#N/A,FALSE,"soils (7)";#N/A,#N/A,FALSE,"soilssum"}</definedName>
    <definedName name="wrn.soils7." hidden="1">{#N/A,#N/A,FALSE,"soils";#N/A,#N/A,FALSE,"soils (2)";#N/A,#N/A,FALSE,"soils (3)";#N/A,#N/A,FALSE,"soils (4)";#N/A,#N/A,FALSE,"soils (5)";#N/A,#N/A,FALSE,"soils (6)";#N/A,#N/A,FALSE,"soils (7)";#N/A,#N/A,FALSE,"soilssum"}</definedName>
    <definedName name="wrn.soils8." localSheetId="0" hidden="1">{#N/A,#N/A,FALSE,"soils";#N/A,#N/A,FALSE,"soils (2)";#N/A,#N/A,FALSE,"soils (3)";#N/A,#N/A,FALSE,"soils (4)";#N/A,#N/A,FALSE,"soils (5)";#N/A,#N/A,FALSE,"soils (6)";#N/A,#N/A,FALSE,"soils (7)";#N/A,#N/A,FALSE,"soils (8)"}</definedName>
    <definedName name="wrn.soils8." hidden="1">{#N/A,#N/A,FALSE,"soils";#N/A,#N/A,FALSE,"soils (2)";#N/A,#N/A,FALSE,"soils (3)";#N/A,#N/A,FALSE,"soils (4)";#N/A,#N/A,FALSE,"soils (5)";#N/A,#N/A,FALSE,"soils (6)";#N/A,#N/A,FALSE,"soils (7)";#N/A,#N/A,FALSE,"soils (8)"}</definedName>
    <definedName name="wrn.soils9." localSheetId="0" hidden="1">{#N/A,#N/A,FALSE,"soils";#N/A,#N/A,FALSE,"soils (2)";#N/A,#N/A,FALSE,"soils (3)";#N/A,#N/A,FALSE,"soils (4)";#N/A,#N/A,FALSE,"soils (5)";#N/A,#N/A,FALSE,"soils (6)";#N/A,#N/A,FALSE,"soils (7)";#N/A,#N/A,FALSE,"soils (8)";#N/A,#N/A,FALSE,"soils (9)";#N/A,#N/A,FALSE,"soilssum"}</definedName>
    <definedName name="wrn.soils9." hidden="1">{#N/A,#N/A,FALSE,"soils";#N/A,#N/A,FALSE,"soils (2)";#N/A,#N/A,FALSE,"soils (3)";#N/A,#N/A,FALSE,"soils (4)";#N/A,#N/A,FALSE,"soils (5)";#N/A,#N/A,FALSE,"soils (6)";#N/A,#N/A,FALSE,"soils (7)";#N/A,#N/A,FALSE,"soils (8)";#N/A,#N/A,FALSE,"soils (9)";#N/A,#N/A,FALSE,"soilssum"}</definedName>
    <definedName name="Z3_Varieties">'D3 Varieties'!$A$4:$A$86</definedName>
  </definedNames>
  <calcPr calcId="125725"/>
</workbook>
</file>

<file path=xl/calcChain.xml><?xml version="1.0" encoding="utf-8"?>
<calcChain xmlns="http://schemas.openxmlformats.org/spreadsheetml/2006/main">
  <c r="A94" i="7"/>
  <c r="A95"/>
  <c r="A93" l="1"/>
  <c r="A92"/>
  <c r="A91"/>
  <c r="A96"/>
  <c r="E90"/>
  <c r="A83"/>
  <c r="E83" s="1"/>
  <c r="A82"/>
  <c r="E82" s="1"/>
  <c r="A81"/>
  <c r="E81" s="1"/>
  <c r="A80"/>
  <c r="E80" s="1"/>
  <c r="A79"/>
  <c r="E79" s="1"/>
  <c r="A78"/>
  <c r="E78" s="1"/>
  <c r="A77"/>
  <c r="E77" s="1"/>
  <c r="A76"/>
  <c r="E76" s="1"/>
  <c r="A75"/>
  <c r="E75" s="1"/>
  <c r="A74"/>
  <c r="E74" s="1"/>
  <c r="A73"/>
  <c r="E73" s="1"/>
  <c r="A72"/>
  <c r="E72" s="1"/>
  <c r="A90"/>
  <c r="A89"/>
  <c r="A88"/>
  <c r="A87"/>
  <c r="A86"/>
  <c r="A85"/>
  <c r="A84"/>
  <c r="A71"/>
  <c r="A70"/>
  <c r="A69"/>
  <c r="A68"/>
  <c r="A66"/>
  <c r="A65"/>
  <c r="A64"/>
  <c r="A63"/>
  <c r="F83"/>
  <c r="F82"/>
  <c r="F81"/>
  <c r="F80"/>
  <c r="F79"/>
  <c r="F78"/>
  <c r="F77"/>
  <c r="F76"/>
  <c r="F75"/>
  <c r="F73"/>
  <c r="F72"/>
  <c r="F74"/>
  <c r="E96"/>
  <c r="G84" l="1"/>
  <c r="I83"/>
  <c r="H83"/>
  <c r="J83" s="1"/>
  <c r="I82"/>
  <c r="H82"/>
  <c r="J82" s="1"/>
  <c r="I81"/>
  <c r="H81"/>
  <c r="J81" s="1"/>
  <c r="I80"/>
  <c r="H80"/>
  <c r="J80" s="1"/>
  <c r="I79"/>
  <c r="H79"/>
  <c r="J79" s="1"/>
  <c r="I78"/>
  <c r="H78"/>
  <c r="J78" s="1"/>
  <c r="I77"/>
  <c r="H77"/>
  <c r="J77" s="1"/>
  <c r="I76"/>
  <c r="H76"/>
  <c r="J76" s="1"/>
  <c r="I75"/>
  <c r="H75"/>
  <c r="J75" s="1"/>
  <c r="K75" l="1"/>
  <c r="K76"/>
  <c r="K77"/>
  <c r="K78"/>
  <c r="K79"/>
  <c r="K80"/>
  <c r="K81"/>
  <c r="K82"/>
  <c r="K83"/>
  <c r="K74"/>
  <c r="H74"/>
  <c r="J74" s="1"/>
  <c r="K73"/>
  <c r="H73"/>
  <c r="J73" l="1"/>
  <c r="I73" s="1"/>
  <c r="I74"/>
  <c r="K72"/>
  <c r="H72"/>
  <c r="L69"/>
  <c r="K69"/>
  <c r="J69"/>
  <c r="I69"/>
  <c r="H69"/>
  <c r="G69"/>
  <c r="F69"/>
  <c r="E69"/>
  <c r="L63"/>
  <c r="K63"/>
  <c r="J63"/>
  <c r="I63"/>
  <c r="H63"/>
  <c r="G63"/>
  <c r="F63"/>
  <c r="E63"/>
  <c r="H84" l="1"/>
  <c r="J72"/>
  <c r="J84" s="1"/>
  <c r="I72"/>
  <c r="L62"/>
  <c r="K62"/>
  <c r="J62"/>
  <c r="I62"/>
  <c r="H62"/>
  <c r="G62"/>
  <c r="F62"/>
  <c r="E62"/>
  <c r="A62"/>
</calcChain>
</file>

<file path=xl/sharedStrings.xml><?xml version="1.0" encoding="utf-8"?>
<sst xmlns="http://schemas.openxmlformats.org/spreadsheetml/2006/main" count="351" uniqueCount="159">
  <si>
    <t>Seedbed Prep</t>
  </si>
  <si>
    <t>Description</t>
  </si>
  <si>
    <t>Prescribed Burning</t>
  </si>
  <si>
    <t>Seeding Op</t>
  </si>
  <si>
    <t>Remarks</t>
  </si>
  <si>
    <t>Seedbed Operation Method</t>
  </si>
  <si>
    <t>Drill</t>
  </si>
  <si>
    <t>Seed Amounts Required</t>
  </si>
  <si>
    <t>Type</t>
  </si>
  <si>
    <t>Species</t>
  </si>
  <si>
    <t>% of Mix</t>
  </si>
  <si>
    <t xml:space="preserve">Total </t>
  </si>
  <si>
    <t>Planting Rate per Acre</t>
  </si>
  <si>
    <t>Acres to be Planted</t>
  </si>
  <si>
    <t>Amount Required per Acre</t>
  </si>
  <si>
    <t>Total Amount Required</t>
  </si>
  <si>
    <t xml:space="preserve">Date: </t>
  </si>
  <si>
    <t>visible</t>
  </si>
  <si>
    <t xml:space="preserve">Client: </t>
  </si>
  <si>
    <t xml:space="preserve">Fertilizer  </t>
  </si>
  <si>
    <t>Weed Control Method</t>
  </si>
  <si>
    <t>Weed Control</t>
  </si>
  <si>
    <t>Mowing</t>
  </si>
  <si>
    <t>No-Till</t>
  </si>
  <si>
    <t xml:space="preserve">Planner: </t>
  </si>
  <si>
    <t xml:space="preserve">Seedbed Preparation Method(s) </t>
  </si>
  <si>
    <t xml:space="preserve"> Name</t>
  </si>
  <si>
    <t>Seeding rates are pounds pure live seed (PLS) per acre   3/, 5/, 6/</t>
  </si>
  <si>
    <t>PLS</t>
  </si>
  <si>
    <r>
      <t xml:space="preserve">A grass drill equipped with double disk openers having depth bands followed by cultipacker, press wheels or drag chains is recommended. (Press wheels or cultipacking are preferred). Seed should be planted 1/4 to 3/4 inches deep. The distance between rows should not exceed 12 inches.  Legumes shall be inoculated with the proper </t>
    </r>
    <r>
      <rPr>
        <i/>
        <sz val="10"/>
        <rFont val="Arial"/>
        <family val="2"/>
      </rPr>
      <t>Rhizobia</t>
    </r>
    <r>
      <rPr>
        <sz val="10"/>
        <rFont val="Arial"/>
        <family val="2"/>
      </rPr>
      <t xml:space="preserve"> bacteria before planting.</t>
    </r>
  </si>
  <si>
    <t>Disking or aeration</t>
  </si>
  <si>
    <t>Field Nos.</t>
  </si>
  <si>
    <t>Mid Contract Mgmt.</t>
  </si>
  <si>
    <t>Management Activities to Ensure a Successfully Establish Plant Stand</t>
  </si>
  <si>
    <t xml:space="preserve">Signature </t>
  </si>
  <si>
    <t>Date</t>
  </si>
  <si>
    <t>Client's Acknowledgement</t>
  </si>
  <si>
    <t>By signing below I acknowledge that:</t>
  </si>
  <si>
    <t>Windmillgrass: shortspike (Welder Germplasm)</t>
  </si>
  <si>
    <t>Vine mesquite</t>
  </si>
  <si>
    <t>Wildrye:  virginia</t>
  </si>
  <si>
    <t>Wheatgrass:  western (Arriba, Barton, native harvest)</t>
  </si>
  <si>
    <t>Wildrye:  canada (Lavaca)</t>
  </si>
  <si>
    <t>Windmillgrass: hooded (Mariah Germplasm)</t>
  </si>
  <si>
    <t>Broadcast</t>
  </si>
  <si>
    <t>Broadcast seed followed by cultipacking to assure that the seed can be firmly anchored into the soil. Cultipacking before and after seed placement is preferred.</t>
  </si>
  <si>
    <t>PLANTING SPECIFICATION SHEET</t>
  </si>
  <si>
    <r>
      <t xml:space="preserve">Plant seed into a dead litter cover using a No-Till grass drill. Drill must be equipped with double disc furrow openers and depth bands to optimize seed placement and seed to soil contact. Multiple seed boxes are recommended to give you the flexibility to seed various types/sizes of seeds in a single operation. Use of herbicides such as glyphosphate may be needed to kill existing vegetation or cover crop. Legumes shall be inoculated with the proper </t>
    </r>
    <r>
      <rPr>
        <i/>
        <sz val="10"/>
        <rFont val="Arial"/>
        <family val="2"/>
      </rPr>
      <t>Rhizobia</t>
    </r>
    <r>
      <rPr>
        <sz val="10"/>
        <rFont val="Arial"/>
        <family val="2"/>
      </rPr>
      <t xml:space="preserve"> bacteria before planting.</t>
    </r>
  </si>
  <si>
    <r>
      <t xml:space="preserve">Used to remove excess growth of existing vegetative cover prior to conventional tillage.  </t>
    </r>
    <r>
      <rPr>
        <b/>
        <sz val="10"/>
        <rFont val="Arial"/>
        <family val="2"/>
      </rPr>
      <t>ALL PRESCRIBED BURNS SHOULD BE PERFORMED ACCORDING TO AN APPROVED PRESCRIBED BURN PLAN.</t>
    </r>
  </si>
  <si>
    <t>Conventional Tillage for Dead Litter Cover Crop</t>
  </si>
  <si>
    <t xml:space="preserve">A seedbed shall be prepared for a dead litter cover crop using typical farming equipment such as tandem disks, chisels, etc.  The seedbed shall be firm, free of weed competition and not have a restrictive layer such as a plowpan.  </t>
  </si>
  <si>
    <t>Dead Litter Cover Crop</t>
  </si>
  <si>
    <t xml:space="preserve">For new grass plantings, a dead litter cover crop shall be established.  The dead litter cover crop shall have a high residue producing crop such as a small grain or sorghum.  This crop will be established to protect the soil surface from wind and water erosion.  This cover crop will also provide a protective cover for grass establishment.  The dead litter cover crop will be terminated chemically or mechanically prior to the production of mature seed.  Small grains should be planted at a rate of 40 lbs/ac from August 15 to November1 (except for Spring Oats which shall be planted from January 15 to April 1.)  Forage sorghum shall be planted at a rate of 4 to 10 lbs/ac from April 1 to August 1.  </t>
  </si>
  <si>
    <t>Commercial Wildflower Mix</t>
  </si>
  <si>
    <t>Vetch, hairy</t>
  </si>
  <si>
    <t>Wildrye: Canada (Lavaca Germplasm)</t>
  </si>
  <si>
    <t>Windmillgrass: Hooded (Mariah Germplasm)</t>
  </si>
  <si>
    <t>Interseeding of vegetation</t>
  </si>
  <si>
    <t>PERENNIAL GRASSES       1/, 4/</t>
  </si>
  <si>
    <t>Seeding rate 3/, 6/ (PLS per acre unless noted as Com.)</t>
  </si>
  <si>
    <t>Acacia, Prairie (Plains Germplasm)</t>
  </si>
  <si>
    <t>Bluestem:  big (Earl, Kaw, native harvest)</t>
  </si>
  <si>
    <t xml:space="preserve">Bluestem:  little     </t>
  </si>
  <si>
    <t>Bristlegrass, Plains (Kika 648 Germplasm)</t>
  </si>
  <si>
    <t>Bristlegrass, Plains:</t>
  </si>
  <si>
    <r>
      <t xml:space="preserve">Bristlegrass:  </t>
    </r>
    <r>
      <rPr>
        <sz val="10"/>
        <rFont val="Arial"/>
        <family val="2"/>
      </rPr>
      <t>Streambed (Kika 677 Germplasm,     Kika 819 Germplasm,        Kika 820 Germplasm)</t>
    </r>
  </si>
  <si>
    <t>Buffalo grass:(Burs - treated)</t>
  </si>
  <si>
    <t>Bundleflower (Bee Wild)</t>
  </si>
  <si>
    <t>Bundleflower, Illinois (Sabine)</t>
  </si>
  <si>
    <t>Bushsunflower: awnless (Plateau)</t>
  </si>
  <si>
    <t>Chloris: (2 &amp; 4-Flower Trichloris)</t>
  </si>
  <si>
    <t>Clammyweed, Rio Grande (Zapata Germplasm)</t>
  </si>
  <si>
    <r>
      <t xml:space="preserve">Cottontop:  </t>
    </r>
    <r>
      <rPr>
        <sz val="10"/>
        <rFont val="Arial"/>
        <family val="2"/>
      </rPr>
      <t>Arizona</t>
    </r>
  </si>
  <si>
    <r>
      <t xml:space="preserve">Cottontop:  </t>
    </r>
    <r>
      <rPr>
        <sz val="10"/>
        <rFont val="Arial"/>
        <family val="2"/>
      </rPr>
      <t>Arizona (La Salle Germplam)</t>
    </r>
  </si>
  <si>
    <t xml:space="preserve">Dropseed, Sand </t>
  </si>
  <si>
    <t>Eastern gamagrass: (Iuka, Iuka 4, Pete)</t>
  </si>
  <si>
    <t>Eastern gamagrass: (Jackson, San Marcos, Texas Sue)</t>
  </si>
  <si>
    <t>Eastern gamagrass: (Native harvest)</t>
  </si>
  <si>
    <t>Engelmanndaisy (Eldorado)</t>
  </si>
  <si>
    <r>
      <t>Grama</t>
    </r>
    <r>
      <rPr>
        <sz val="10"/>
        <rFont val="Arial"/>
        <family val="2"/>
      </rPr>
      <t>: Hairy (Chaparral Germplasm)</t>
    </r>
  </si>
  <si>
    <t>Grama: Sideoats (El Reno)</t>
  </si>
  <si>
    <t>Grama: Sideoats (Haskell)</t>
  </si>
  <si>
    <t>Grama: Sideoats (Uvalde)</t>
  </si>
  <si>
    <r>
      <t>Grama</t>
    </r>
    <r>
      <rPr>
        <sz val="10"/>
        <rFont val="Arial"/>
        <family val="2"/>
      </rPr>
      <t>: Slender (Dilley Germplasm)</t>
    </r>
  </si>
  <si>
    <r>
      <t>Grama</t>
    </r>
    <r>
      <rPr>
        <sz val="10"/>
        <rFont val="Arial"/>
        <family val="2"/>
      </rPr>
      <t>: Texas (Atascosa Germplasm)</t>
    </r>
  </si>
  <si>
    <t xml:space="preserve">Indiangrass: yellow (Lometa)  </t>
  </si>
  <si>
    <t>Lespedeza: (Serecia)</t>
  </si>
  <si>
    <t>Leucaena (Popinac)</t>
  </si>
  <si>
    <t>Leucaena (Tepequaje)</t>
  </si>
  <si>
    <t>Lovegrass, Sand (Mason)</t>
  </si>
  <si>
    <t>Lovegrass, Sand (native)</t>
  </si>
  <si>
    <t>Maximilian sunflower (Aztec)</t>
  </si>
  <si>
    <t>Pappasgrass, Pink &amp; Whiplash</t>
  </si>
  <si>
    <t>Pappasgrass: Pink (Maverick Germplasm)</t>
  </si>
  <si>
    <t>Pappasgrass: Whiplash (Webb Germplasm)</t>
  </si>
  <si>
    <t>Partridge pea (Comanch, native harvest)</t>
  </si>
  <si>
    <t>Plantain, Hooker's (STN 561 Germplasm, native harvest)</t>
  </si>
  <si>
    <t>Plantain, Redseed (STN 496 Germplasm, native harvest)</t>
  </si>
  <si>
    <t>Prairie clover:  purple (Cuero Germplasm)</t>
  </si>
  <si>
    <t>Prairie clover:  white</t>
  </si>
  <si>
    <t>Sacaton, Alkali</t>
  </si>
  <si>
    <t>Sacaton, Big (Falfurrias Germplasm)</t>
  </si>
  <si>
    <t>Sprangletop, Green (Van Horn)</t>
  </si>
  <si>
    <t xml:space="preserve">Switchgrass (Alamo)   </t>
  </si>
  <si>
    <t xml:space="preserve">Switchgrass (native harvest)   </t>
  </si>
  <si>
    <t>Western Ragweed</t>
  </si>
  <si>
    <t>Wildrye, Virginia</t>
  </si>
  <si>
    <t>Wildrye: Canada</t>
  </si>
  <si>
    <r>
      <t>Windmillgrass</t>
    </r>
    <r>
      <rPr>
        <sz val="10"/>
        <rFont val="Arial"/>
        <family val="2"/>
      </rPr>
      <t>: Hooded (Mariah Germplasm)</t>
    </r>
  </si>
  <si>
    <r>
      <t>Windmillgrass</t>
    </r>
    <r>
      <rPr>
        <sz val="10"/>
        <rFont val="Arial"/>
        <family val="2"/>
      </rPr>
      <t>: shortspike (Welder Germplasm)</t>
    </r>
  </si>
  <si>
    <t>Zemenia: orange (common)</t>
  </si>
  <si>
    <t>Zemenia: orange (Goliad Germplasm)</t>
  </si>
  <si>
    <t>Bristlegrass:  Streambed (Kika 677 Germplasm,     Kika 819 Germplasm,        Kika 820 Germplasm)</t>
  </si>
  <si>
    <t>Cottontop:  Arizona</t>
  </si>
  <si>
    <t>Cottontop:  Arizona (La Salle Germplam)</t>
  </si>
  <si>
    <t>Grama: Hairy (Chaparral Germplasm)</t>
  </si>
  <si>
    <t>Grama: Slender (Dilley Germplasm)</t>
  </si>
  <si>
    <t>Grama: Texas (Atascosa Germplasm)</t>
  </si>
  <si>
    <t>Appendix 1 - Planting rates for seeding  Zone 3</t>
  </si>
  <si>
    <t xml:space="preserve">Texas State Soil and Water Conservation Board </t>
  </si>
  <si>
    <t>Texas State Soil and Water Conservation Board</t>
  </si>
  <si>
    <t>Grama: Sideoats South Texas Germplasm</t>
  </si>
  <si>
    <t>False Rhodesgrass (Hidalgo Germplasm)</t>
  </si>
  <si>
    <t>Zexmenia: orange (common)</t>
  </si>
  <si>
    <t>Zexmenia: orange (Goliad Germplasm)</t>
  </si>
  <si>
    <t>Monarch plot will be interseeded with native grasses or perennial flowering forbs to increase site diversity. Pollinator/wildlife friendly species shall be used.  Interseeding will be conducted during the vegetation preferred seeding periods according to a planting plan.  Interseeding will be conducted as needed.</t>
  </si>
  <si>
    <t>Texas Monarch &amp; Pollinator Habitat Enhancement and Restoration Job Sheet</t>
  </si>
  <si>
    <r>
      <t xml:space="preserve">A no-till method of seed bed preparation will be used to maintain the maximum amount of crop residue on the soil surface to protect the land from wind erosion while enhancing established monoculture stands of vegetation.  This practice will be applied to 51% of the  offered acreage with a minimum of 3 strips spread across the offered acreage.  Burn or shred the existing introduced grass stand early in the spring.  If old or decadent plant material is not removed by shredding or burning, the chemical application will not be affective.  Allow 4 to 6 inches of new re-growth and apply glyphosate at a rate of 1.5 lbs of Acid Eqivalent(AE) per acre.  Shred grass again in late August or September.  Allow at least 6 to 8 inches of re-growth and apply glyphosate at rate of 1.5 lbs of AE per acre. APPLY ONLY WHEN AND IF PLANTS ARE ACTIVELY GROWING AND NOT WHEN THEY ARE MOISTURE STRESSED. Then allow the plants to remain through the winter. If existing vegetation greens up in the spring, apply glyphosate at a rate of .75 lb of AE per acre in March or April.  Plant native grass mixture into the existing residue according to recommended planting dates. For ammonium sulfate and surfactant, refer to the specific product label.   </t>
    </r>
    <r>
      <rPr>
        <b/>
        <sz val="10"/>
        <rFont val="Arial"/>
        <family val="2"/>
      </rPr>
      <t xml:space="preserve">NOTE: All Prescribed Burn Plans should be Performed According to an Approved Prescribed Burn Plan.  </t>
    </r>
  </si>
  <si>
    <t xml:space="preserve">Disk or aerate (between September 1 and February 28) 5%-40% of tract in strips 10-30 feet wide on flat/gently sloping areas.  Disk strips on the contour to prevent erosion.  Do not disk within 5 feet of desirable shrubs.  Disking shall not begin prior to the 2nd year after establishing desirable cover.  </t>
  </si>
  <si>
    <t>April, 2016</t>
  </si>
  <si>
    <r>
      <t xml:space="preserve">Agreed Planting Date </t>
    </r>
    <r>
      <rPr>
        <b/>
        <sz val="10"/>
        <color theme="1"/>
        <rFont val="Arial"/>
        <family val="2"/>
      </rPr>
      <t>(</t>
    </r>
    <r>
      <rPr>
        <b/>
        <sz val="8"/>
        <color theme="1"/>
        <rFont val="Arial"/>
        <family val="2"/>
      </rPr>
      <t>Print Date)</t>
    </r>
    <r>
      <rPr>
        <b/>
        <sz val="14"/>
        <color theme="1"/>
        <rFont val="Arial"/>
        <family val="2"/>
      </rPr>
      <t>:</t>
    </r>
  </si>
  <si>
    <t>Chemical; existing grass stand</t>
  </si>
  <si>
    <t>American star‐thistle</t>
  </si>
  <si>
    <t>azure blue sage</t>
  </si>
  <si>
    <t>Baldwin's ironweed</t>
  </si>
  <si>
    <t>bearded beggarticks</t>
  </si>
  <si>
    <t>blacksamson echinacea</t>
  </si>
  <si>
    <t>blue mistflower</t>
  </si>
  <si>
    <t>button eryngo, rattlesnake master</t>
  </si>
  <si>
    <t>common sunflower</t>
  </si>
  <si>
    <t>compassplant</t>
  </si>
  <si>
    <t>dotted blazing star</t>
  </si>
  <si>
    <t>Entireleaf Indian paintbrush</t>
  </si>
  <si>
    <t>gray goldenrod</t>
  </si>
  <si>
    <t>lateflowering thoroughwort</t>
  </si>
  <si>
    <t>Pennsylvania smartweed</t>
  </si>
  <si>
    <t>pinkscale blazing star</t>
  </si>
  <si>
    <t>purple prairie clover</t>
  </si>
  <si>
    <t>roughstem rosinweed</t>
  </si>
  <si>
    <t>roundhead prairie clover</t>
  </si>
  <si>
    <t>sawtooth sunflower</t>
  </si>
  <si>
    <t>white crownbeard</t>
  </si>
  <si>
    <t>white heath aster</t>
  </si>
  <si>
    <t>willowleaf aster</t>
  </si>
  <si>
    <t>wrinkleleaf goldenrod</t>
  </si>
  <si>
    <t>Fertilizer may be needed when re-seeding retired cropland, it will most likely be necessary to apply nutrients to raise the fertilility level to support emerging vegetation. In this case, apply nutrients according the NRCS Nutrient Management (590) standard. A soils test should be taken prior to fertilization. The soil test should note "for establishment" instead of listing a yield goal that would be for production purposes.</t>
  </si>
  <si>
    <t>Conservation Practice Job Sheet - SWCD State District 3</t>
  </si>
  <si>
    <t xml:space="preserve">Newly seeded grasses can take up to 3 years to establish (depending upon climatic conditions.)  During this time frame, all considerations should be taken to ensure the best chances for success.  This may include fertilization and mechanical weed control.   </t>
  </si>
  <si>
    <t>Mowing will be applied as needed to remove or control herbacious weeds or other vegetation competing with desired pollinator habitat. Timing and extent of mowing will be based on site conditions such as growth stage of desired vegetation and soil moisture.</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</si>
</sst>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mmmm\ yyyy"/>
    <numFmt numFmtId="167" formatCode="_(* #,##0.0_);_(* \(#,##0.0\);_(* &quot;-&quot;??_);_(@_)"/>
  </numFmts>
  <fonts count="26">
    <font>
      <sz val="10"/>
      <name val="Arial"/>
    </font>
    <font>
      <sz val="10"/>
      <name val="Arial"/>
      <family val="2"/>
    </font>
    <font>
      <b/>
      <sz val="10"/>
      <name val="Arial"/>
      <family val="2"/>
    </font>
    <font>
      <sz val="10"/>
      <name val="Arial"/>
      <family val="2"/>
    </font>
    <font>
      <b/>
      <sz val="12"/>
      <name val="Arial"/>
      <family val="2"/>
    </font>
    <font>
      <b/>
      <sz val="14"/>
      <name val="Arial"/>
      <family val="2"/>
    </font>
    <font>
      <sz val="8"/>
      <name val="Arial"/>
      <family val="2"/>
    </font>
    <font>
      <sz val="10"/>
      <color indexed="12"/>
      <name val="Arial"/>
      <family val="2"/>
    </font>
    <font>
      <b/>
      <sz val="10"/>
      <name val="Arial"/>
      <family val="2"/>
    </font>
    <font>
      <sz val="10"/>
      <color indexed="12"/>
      <name val="Arial"/>
      <family val="2"/>
    </font>
    <font>
      <sz val="14"/>
      <name val="Arial"/>
      <family val="2"/>
    </font>
    <font>
      <sz val="10"/>
      <color indexed="9"/>
      <name val="Arial"/>
      <family val="2"/>
    </font>
    <font>
      <b/>
      <sz val="10"/>
      <color indexed="9"/>
      <name val="Arial"/>
      <family val="2"/>
    </font>
    <font>
      <b/>
      <sz val="10"/>
      <color indexed="9"/>
      <name val="Arial"/>
      <family val="2"/>
    </font>
    <font>
      <b/>
      <sz val="14"/>
      <color indexed="9"/>
      <name val="Arial"/>
      <family val="2"/>
    </font>
    <font>
      <sz val="12"/>
      <name val="Arial"/>
      <family val="2"/>
    </font>
    <font>
      <sz val="11"/>
      <name val="Arial"/>
      <family val="2"/>
    </font>
    <font>
      <i/>
      <sz val="10"/>
      <name val="Arial"/>
      <family val="2"/>
    </font>
    <font>
      <sz val="10"/>
      <color rgb="FF0000FF"/>
      <name val="Arial"/>
      <family val="2"/>
    </font>
    <font>
      <sz val="10"/>
      <color rgb="FF000000"/>
      <name val="Arial"/>
      <family val="2"/>
    </font>
    <font>
      <sz val="11"/>
      <color theme="1"/>
      <name val="Symbol"/>
      <family val="1"/>
      <charset val="2"/>
    </font>
    <font>
      <b/>
      <sz val="10"/>
      <color theme="1"/>
      <name val="Arial"/>
      <family val="2"/>
    </font>
    <font>
      <b/>
      <sz val="12"/>
      <color theme="1"/>
      <name val="Arial"/>
      <family val="2"/>
    </font>
    <font>
      <b/>
      <sz val="8"/>
      <color theme="1"/>
      <name val="Arial"/>
      <family val="2"/>
    </font>
    <font>
      <b/>
      <sz val="14"/>
      <color theme="1"/>
      <name val="Arial"/>
      <family val="2"/>
    </font>
    <font>
      <sz val="11"/>
      <name val="Calibri"/>
      <family val="2"/>
    </font>
  </fonts>
  <fills count="8">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55"/>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1">
    <xf numFmtId="0" fontId="0" fillId="0" borderId="0" xfId="0"/>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8" fillId="2" borderId="1" xfId="0" applyFont="1" applyFill="1" applyBorder="1" applyAlignment="1">
      <alignment horizontal="centerContinuous" wrapText="1"/>
    </xf>
    <xf numFmtId="0" fontId="1" fillId="0" borderId="0" xfId="0" applyFont="1"/>
    <xf numFmtId="0" fontId="10" fillId="0" borderId="0" xfId="0" applyFont="1"/>
    <xf numFmtId="0" fontId="5" fillId="0" borderId="0" xfId="0" applyFont="1"/>
    <xf numFmtId="0" fontId="11" fillId="3" borderId="0" xfId="0" applyFont="1" applyFill="1"/>
    <xf numFmtId="0" fontId="1" fillId="0" borderId="0" xfId="0" applyFont="1" applyAlignment="1"/>
    <xf numFmtId="0" fontId="4" fillId="0" borderId="0" xfId="0" applyFont="1"/>
    <xf numFmtId="0" fontId="14" fillId="0" borderId="0" xfId="0" applyFont="1" applyFill="1" applyAlignment="1">
      <alignment horizontal="center"/>
    </xf>
    <xf numFmtId="0" fontId="0" fillId="0" borderId="0" xfId="0" applyAlignment="1">
      <alignment vertical="top" wrapText="1"/>
    </xf>
    <xf numFmtId="0" fontId="9" fillId="0" borderId="5" xfId="0" applyFont="1" applyFill="1" applyBorder="1" applyAlignment="1" applyProtection="1">
      <protection locked="0"/>
    </xf>
    <xf numFmtId="0" fontId="13" fillId="4" borderId="5" xfId="0" applyFont="1" applyFill="1" applyBorder="1" applyAlignment="1" applyProtection="1">
      <alignment horizontal="right"/>
    </xf>
    <xf numFmtId="0" fontId="0" fillId="0" borderId="3" xfId="0" applyBorder="1"/>
    <xf numFmtId="0" fontId="0" fillId="0" borderId="0" xfId="0" applyBorder="1"/>
    <xf numFmtId="0" fontId="0" fillId="0" borderId="0" xfId="0" applyBorder="1" applyAlignment="1">
      <alignment wrapText="1"/>
    </xf>
    <xf numFmtId="0" fontId="0" fillId="0" borderId="0" xfId="0" applyAlignment="1">
      <alignment wrapText="1"/>
    </xf>
    <xf numFmtId="0" fontId="15" fillId="0" borderId="0" xfId="0" applyFont="1" applyAlignment="1">
      <alignment wrapText="1"/>
    </xf>
    <xf numFmtId="0" fontId="16" fillId="0" borderId="0" xfId="0" applyFont="1" applyBorder="1" applyAlignment="1">
      <alignment wrapText="1"/>
    </xf>
    <xf numFmtId="0" fontId="16" fillId="0" borderId="0" xfId="0" applyFont="1" applyBorder="1" applyAlignment="1">
      <alignment horizontal="center" wrapText="1"/>
    </xf>
    <xf numFmtId="0" fontId="16" fillId="0" borderId="0" xfId="0" applyFont="1" applyBorder="1"/>
    <xf numFmtId="0" fontId="16" fillId="0" borderId="0" xfId="0" applyFont="1" applyBorder="1" applyAlignment="1">
      <alignment horizontal="center"/>
    </xf>
    <xf numFmtId="0" fontId="15" fillId="6" borderId="5" xfId="0" applyFont="1" applyFill="1" applyBorder="1" applyAlignment="1">
      <alignment horizontal="right" textRotation="90" wrapText="1"/>
    </xf>
    <xf numFmtId="0" fontId="3" fillId="0" borderId="0" xfId="0" applyFont="1" applyAlignment="1">
      <alignment vertical="top" wrapText="1"/>
    </xf>
    <xf numFmtId="0" fontId="3" fillId="0" borderId="0" xfId="0" applyFont="1"/>
    <xf numFmtId="0" fontId="18" fillId="0" borderId="0" xfId="0" applyFont="1" applyAlignment="1">
      <alignment horizontal="left" readingOrder="1"/>
    </xf>
    <xf numFmtId="0" fontId="19" fillId="0" borderId="0" xfId="0" applyFont="1"/>
    <xf numFmtId="0" fontId="2" fillId="2" borderId="1" xfId="0" applyFont="1" applyFill="1" applyBorder="1" applyAlignment="1">
      <alignment horizontal="center" wrapText="1"/>
    </xf>
    <xf numFmtId="0" fontId="0" fillId="0" borderId="0" xfId="0" applyAlignment="1"/>
    <xf numFmtId="0" fontId="20" fillId="0" borderId="0" xfId="0" applyFont="1" applyAlignment="1">
      <alignment horizontal="left" indent="5"/>
    </xf>
    <xf numFmtId="0" fontId="15"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0" fillId="0" borderId="0" xfId="0" applyAlignment="1"/>
    <xf numFmtId="0" fontId="1" fillId="0" borderId="0" xfId="0" applyFont="1" applyAlignment="1">
      <alignment vertical="top" wrapText="1"/>
    </xf>
    <xf numFmtId="0" fontId="3" fillId="0" borderId="0" xfId="0" applyFont="1" applyAlignment="1">
      <alignment wrapText="1"/>
    </xf>
    <xf numFmtId="0" fontId="1" fillId="0" borderId="0" xfId="0" applyFont="1" applyAlignment="1">
      <alignment wrapText="1"/>
    </xf>
    <xf numFmtId="0" fontId="12" fillId="3" borderId="0" xfId="0" applyFont="1" applyFill="1"/>
    <xf numFmtId="167" fontId="1" fillId="0" borderId="0" xfId="1" applyNumberFormat="1" applyBorder="1"/>
    <xf numFmtId="0" fontId="1" fillId="0" borderId="0" xfId="0" applyFont="1" applyBorder="1" applyAlignment="1">
      <alignment horizontal="left" wrapText="1"/>
    </xf>
    <xf numFmtId="0" fontId="4" fillId="0" borderId="0" xfId="0" applyFont="1" applyAlignment="1">
      <alignment horizontal="right"/>
    </xf>
    <xf numFmtId="0" fontId="15" fillId="6" borderId="9" xfId="0" quotePrefix="1" applyFont="1" applyFill="1" applyBorder="1" applyAlignment="1">
      <alignment horizontal="right" textRotation="90"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xf numFmtId="0" fontId="15" fillId="0" borderId="0" xfId="0" applyFont="1"/>
    <xf numFmtId="0" fontId="1" fillId="0" borderId="0" xfId="0" applyFont="1" applyBorder="1"/>
    <xf numFmtId="0" fontId="3" fillId="0" borderId="0" xfId="0" applyFont="1" applyBorder="1" applyAlignment="1">
      <alignment wrapText="1"/>
    </xf>
    <xf numFmtId="0" fontId="1" fillId="0" borderId="0" xfId="0" applyFont="1" applyFill="1" applyBorder="1" applyAlignment="1">
      <alignment wrapText="1"/>
    </xf>
    <xf numFmtId="0" fontId="3" fillId="0" borderId="0" xfId="0" applyFont="1" applyFill="1" applyBorder="1" applyAlignment="1">
      <alignment wrapText="1"/>
    </xf>
    <xf numFmtId="0" fontId="1" fillId="0" borderId="0" xfId="0" applyFont="1" applyBorder="1" applyAlignment="1">
      <alignment wrapText="1"/>
    </xf>
    <xf numFmtId="0" fontId="3" fillId="0" borderId="0" xfId="0" applyFont="1" applyBorder="1"/>
    <xf numFmtId="0" fontId="2" fillId="0" borderId="17" xfId="0" applyFont="1" applyBorder="1" applyAlignment="1">
      <alignment wrapText="1"/>
    </xf>
    <xf numFmtId="164" fontId="0" fillId="0" borderId="4" xfId="0" applyNumberFormat="1" applyBorder="1" applyAlignment="1">
      <alignment horizontal="center" wrapText="1"/>
    </xf>
    <xf numFmtId="164" fontId="1" fillId="0" borderId="5" xfId="0" applyNumberFormat="1" applyFont="1" applyBorder="1" applyAlignment="1">
      <alignment horizontal="center" wrapText="1"/>
    </xf>
    <xf numFmtId="164" fontId="0" fillId="0" borderId="3" xfId="0" applyNumberFormat="1" applyBorder="1" applyAlignment="1">
      <alignment horizontal="center" wrapText="1"/>
    </xf>
    <xf numFmtId="0" fontId="2" fillId="0" borderId="18"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164" fontId="1" fillId="0" borderId="4" xfId="1" applyNumberFormat="1" applyFont="1" applyBorder="1" applyAlignment="1">
      <alignment horizontal="center" readingOrder="1"/>
    </xf>
    <xf numFmtId="164" fontId="0" fillId="0" borderId="21" xfId="0" applyNumberFormat="1" applyBorder="1" applyAlignment="1">
      <alignment horizontal="center" wrapText="1"/>
    </xf>
    <xf numFmtId="164" fontId="0" fillId="0" borderId="19" xfId="0" applyNumberFormat="1" applyBorder="1" applyAlignment="1">
      <alignment horizontal="center" wrapText="1"/>
    </xf>
    <xf numFmtId="164" fontId="0" fillId="0" borderId="5" xfId="0" applyNumberFormat="1" applyBorder="1" applyAlignment="1">
      <alignment horizontal="center" wrapText="1"/>
    </xf>
    <xf numFmtId="0" fontId="2" fillId="0" borderId="22" xfId="0" applyFont="1" applyBorder="1" applyAlignment="1">
      <alignment wrapText="1"/>
    </xf>
    <xf numFmtId="0" fontId="1" fillId="0" borderId="4" xfId="1" applyNumberFormat="1" applyFont="1" applyBorder="1" applyAlignment="1">
      <alignment horizontal="center" readingOrder="1"/>
    </xf>
    <xf numFmtId="167" fontId="1" fillId="0" borderId="6" xfId="1" applyNumberFormat="1" applyBorder="1"/>
    <xf numFmtId="164" fontId="0" fillId="0" borderId="1" xfId="0" applyNumberFormat="1" applyBorder="1" applyAlignment="1">
      <alignment horizontal="center" wrapText="1"/>
    </xf>
    <xf numFmtId="164" fontId="1" fillId="0" borderId="1" xfId="1" applyNumberFormat="1" applyFont="1" applyBorder="1" applyAlignment="1">
      <alignment horizontal="center" readingOrder="1"/>
    </xf>
    <xf numFmtId="0" fontId="1" fillId="0" borderId="1" xfId="1" applyNumberFormat="1" applyFont="1" applyBorder="1" applyAlignment="1">
      <alignment horizontal="center" readingOrder="1"/>
    </xf>
    <xf numFmtId="1" fontId="7" fillId="0" borderId="2" xfId="2" applyNumberFormat="1" applyFont="1" applyBorder="1" applyAlignment="1" applyProtection="1">
      <alignment horizontal="right"/>
      <protection locked="0"/>
    </xf>
    <xf numFmtId="164" fontId="7" fillId="0" borderId="2" xfId="2" applyNumberFormat="1" applyFont="1" applyBorder="1" applyAlignment="1" applyProtection="1">
      <alignment horizontal="right"/>
      <protection locked="0"/>
    </xf>
    <xf numFmtId="9" fontId="8" fillId="0" borderId="1" xfId="2" applyFont="1" applyBorder="1" applyAlignment="1" applyProtection="1">
      <alignment horizontal="center"/>
      <protection locked="0"/>
    </xf>
    <xf numFmtId="0" fontId="7" fillId="0" borderId="5" xfId="0" applyFont="1" applyBorder="1" applyAlignment="1" applyProtection="1">
      <alignment horizontal="left" wrapText="1"/>
      <protection locked="0"/>
    </xf>
    <xf numFmtId="164" fontId="1" fillId="0" borderId="5" xfId="0" applyNumberFormat="1" applyFont="1" applyBorder="1" applyAlignment="1" applyProtection="1">
      <alignment horizontal="right"/>
      <protection locked="0"/>
    </xf>
    <xf numFmtId="164" fontId="1" fillId="0" borderId="6" xfId="0" applyNumberFormat="1" applyFont="1" applyBorder="1" applyAlignment="1" applyProtection="1">
      <alignment horizontal="left"/>
      <protection locked="0"/>
    </xf>
    <xf numFmtId="9" fontId="7" fillId="0" borderId="4" xfId="2" applyFont="1" applyBorder="1" applyAlignment="1" applyProtection="1">
      <alignment horizontal="center"/>
      <protection locked="0"/>
    </xf>
    <xf numFmtId="2" fontId="1" fillId="0" borderId="6" xfId="0" applyNumberFormat="1" applyFont="1" applyBorder="1" applyAlignment="1" applyProtection="1">
      <alignment horizontal="left"/>
      <protection locked="0"/>
    </xf>
    <xf numFmtId="0" fontId="1" fillId="2" borderId="9" xfId="0" applyFont="1" applyFill="1" applyBorder="1" applyAlignment="1" applyProtection="1">
      <protection locked="0"/>
    </xf>
    <xf numFmtId="0" fontId="1" fillId="2" borderId="10" xfId="0" applyFont="1" applyFill="1" applyBorder="1" applyAlignment="1" applyProtection="1">
      <protection locked="0"/>
    </xf>
    <xf numFmtId="0" fontId="1" fillId="2" borderId="8" xfId="0" applyFont="1" applyFill="1" applyBorder="1" applyAlignment="1" applyProtection="1">
      <protection locked="0"/>
    </xf>
    <xf numFmtId="0" fontId="1" fillId="2" borderId="7" xfId="0" applyFont="1" applyFill="1" applyBorder="1" applyAlignment="1" applyProtection="1">
      <protection locked="0"/>
    </xf>
    <xf numFmtId="165" fontId="1" fillId="2" borderId="7" xfId="0" applyNumberFormat="1" applyFont="1" applyFill="1" applyBorder="1" applyAlignment="1" applyProtection="1">
      <protection locked="0"/>
    </xf>
    <xf numFmtId="9" fontId="7" fillId="0" borderId="1" xfId="2" applyFont="1" applyBorder="1" applyAlignment="1" applyProtection="1">
      <alignment horizontal="center"/>
      <protection locked="0"/>
    </xf>
    <xf numFmtId="0" fontId="1" fillId="2" borderId="11" xfId="0" applyFont="1" applyFill="1" applyBorder="1" applyAlignment="1" applyProtection="1">
      <protection locked="0"/>
    </xf>
    <xf numFmtId="165" fontId="1" fillId="2" borderId="12" xfId="0" applyNumberFormat="1" applyFont="1" applyFill="1" applyBorder="1" applyAlignment="1" applyProtection="1">
      <protection locked="0"/>
    </xf>
    <xf numFmtId="0" fontId="25" fillId="0" borderId="24" xfId="0" applyFont="1" applyFill="1" applyBorder="1" applyAlignment="1">
      <alignment horizontal="left" vertical="top" wrapText="1"/>
    </xf>
    <xf numFmtId="0" fontId="25" fillId="7" borderId="24" xfId="0" applyFont="1" applyFill="1" applyBorder="1" applyAlignment="1">
      <alignment horizontal="left" vertical="top" wrapText="1"/>
    </xf>
    <xf numFmtId="0" fontId="25" fillId="0" borderId="1" xfId="0" applyFont="1" applyFill="1" applyBorder="1" applyAlignment="1">
      <alignment horizontal="left" vertical="top" wrapText="1"/>
    </xf>
    <xf numFmtId="0" fontId="1" fillId="0" borderId="24" xfId="0" applyFont="1" applyBorder="1" applyAlignment="1">
      <alignment wrapText="1"/>
    </xf>
    <xf numFmtId="0" fontId="25" fillId="7" borderId="1" xfId="0" applyFont="1" applyFill="1" applyBorder="1" applyAlignment="1">
      <alignment horizontal="left" vertical="top" wrapText="1"/>
    </xf>
    <xf numFmtId="0" fontId="1" fillId="0" borderId="25" xfId="0" applyFont="1" applyBorder="1" applyAlignment="1">
      <alignment wrapText="1"/>
    </xf>
    <xf numFmtId="0" fontId="25" fillId="0" borderId="23" xfId="0" applyFont="1" applyFill="1" applyBorder="1" applyAlignment="1">
      <alignment horizontal="left" vertical="top" wrapText="1"/>
    </xf>
    <xf numFmtId="0" fontId="25" fillId="0" borderId="25"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 fillId="0" borderId="26" xfId="0" applyFont="1" applyBorder="1" applyAlignment="1">
      <alignment wrapText="1"/>
    </xf>
    <xf numFmtId="166" fontId="12" fillId="3" borderId="0" xfId="0" applyNumberFormat="1" applyFont="1" applyFill="1" applyAlignment="1">
      <alignment horizontal="right"/>
    </xf>
    <xf numFmtId="0" fontId="0" fillId="0" borderId="0" xfId="0" applyAlignment="1"/>
    <xf numFmtId="0" fontId="13" fillId="4" borderId="1" xfId="0" applyFont="1" applyFill="1" applyBorder="1" applyAlignment="1">
      <alignment horizontal="left"/>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8" fillId="2" borderId="1" xfId="0" applyFont="1" applyFill="1" applyBorder="1" applyAlignment="1">
      <alignment horizontal="center" wrapText="1"/>
    </xf>
    <xf numFmtId="0" fontId="8" fillId="2" borderId="13" xfId="0" applyFont="1" applyFill="1" applyBorder="1" applyAlignment="1" applyProtection="1">
      <alignment horizontal="right"/>
      <protection locked="0"/>
    </xf>
    <xf numFmtId="0" fontId="8" fillId="2" borderId="1" xfId="0" applyFont="1" applyFill="1" applyBorder="1" applyAlignment="1" applyProtection="1">
      <alignment horizontal="right"/>
      <protection locked="0"/>
    </xf>
    <xf numFmtId="164" fontId="8" fillId="0" borderId="1" xfId="0" applyNumberFormat="1" applyFont="1" applyBorder="1" applyAlignment="1" applyProtection="1">
      <alignment horizontal="center"/>
      <protection locked="0"/>
    </xf>
    <xf numFmtId="0" fontId="13" fillId="4" borderId="1" xfId="0" applyFont="1" applyFill="1" applyBorder="1" applyAlignment="1" applyProtection="1">
      <alignment horizontal="right"/>
    </xf>
    <xf numFmtId="0" fontId="7" fillId="0" borderId="1" xfId="0" applyFont="1" applyBorder="1" applyAlignment="1" applyProtection="1">
      <alignment horizontal="left"/>
      <protection locked="0"/>
    </xf>
    <xf numFmtId="0" fontId="3" fillId="0" borderId="5"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0" fillId="0" borderId="4" xfId="0" applyBorder="1"/>
    <xf numFmtId="0" fontId="0" fillId="0" borderId="6" xfId="0" applyBorder="1"/>
    <xf numFmtId="0" fontId="3" fillId="0" borderId="1" xfId="0" applyFont="1" applyFill="1" applyBorder="1" applyAlignment="1" applyProtection="1">
      <alignment horizontal="left" vertical="top" wrapText="1"/>
      <protection locked="0"/>
    </xf>
    <xf numFmtId="0" fontId="13" fillId="4" borderId="5" xfId="0" applyFont="1" applyFill="1" applyBorder="1" applyAlignment="1">
      <alignment horizontal="left"/>
    </xf>
    <xf numFmtId="0" fontId="13" fillId="4" borderId="4" xfId="0" applyFont="1" applyFill="1" applyBorder="1" applyAlignment="1">
      <alignment horizontal="left"/>
    </xf>
    <xf numFmtId="0" fontId="13" fillId="4" borderId="6" xfId="0" applyFont="1" applyFill="1" applyBorder="1" applyAlignment="1">
      <alignment horizontal="left"/>
    </xf>
    <xf numFmtId="0" fontId="2" fillId="7" borderId="0" xfId="0" applyFont="1" applyFill="1" applyAlignment="1"/>
    <xf numFmtId="0" fontId="1" fillId="7" borderId="0" xfId="0" applyFont="1" applyFill="1" applyAlignment="1"/>
    <xf numFmtId="0" fontId="22" fillId="7" borderId="3" xfId="0" applyFont="1" applyFill="1" applyBorder="1" applyAlignment="1">
      <alignment horizontal="left" vertical="top"/>
    </xf>
    <xf numFmtId="0" fontId="0" fillId="0" borderId="3" xfId="0" applyBorder="1" applyAlignment="1"/>
    <xf numFmtId="0" fontId="3" fillId="0" borderId="5" xfId="0" applyFont="1" applyBorder="1" applyAlignment="1">
      <alignment horizontal="left" vertical="top" wrapText="1"/>
    </xf>
    <xf numFmtId="0" fontId="1" fillId="0" borderId="5"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14" fillId="5" borderId="0" xfId="0" applyFont="1" applyFill="1" applyAlignment="1">
      <alignment horizontal="center"/>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14" fontId="7" fillId="0" borderId="1" xfId="0" applyNumberFormat="1" applyFont="1" applyFill="1" applyBorder="1" applyAlignment="1" applyProtection="1">
      <alignment horizontal="center"/>
      <protection locked="0"/>
    </xf>
    <xf numFmtId="0" fontId="15" fillId="6" borderId="1" xfId="0" quotePrefix="1" applyFont="1" applyFill="1" applyBorder="1" applyAlignment="1">
      <alignment horizontal="center" wrapText="1"/>
    </xf>
    <xf numFmtId="0" fontId="15" fillId="6" borderId="2" xfId="0" quotePrefix="1" applyFont="1" applyFill="1" applyBorder="1" applyAlignment="1">
      <alignment horizontal="center" wrapText="1"/>
    </xf>
    <xf numFmtId="0" fontId="15" fillId="6" borderId="5" xfId="0" applyFont="1" applyFill="1" applyBorder="1" applyAlignment="1">
      <alignment horizontal="right" textRotation="90" wrapText="1"/>
    </xf>
    <xf numFmtId="0" fontId="15" fillId="6" borderId="9" xfId="0" quotePrefix="1" applyFont="1" applyFill="1" applyBorder="1" applyAlignment="1">
      <alignment horizontal="right" textRotation="90" wrapText="1"/>
    </xf>
    <xf numFmtId="0" fontId="5" fillId="0" borderId="3" xfId="0" applyFont="1" applyBorder="1" applyAlignment="1">
      <alignment horizontal="center"/>
    </xf>
    <xf numFmtId="0" fontId="2" fillId="6" borderId="14" xfId="0" quotePrefix="1" applyFont="1" applyFill="1" applyBorder="1" applyAlignment="1">
      <alignment horizontal="center" wrapText="1"/>
    </xf>
    <xf numFmtId="0" fontId="2" fillId="6" borderId="15" xfId="0" quotePrefix="1"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47625</xdr:colOff>
      <xdr:row>98</xdr:row>
      <xdr:rowOff>66673</xdr:rowOff>
    </xdr:from>
    <xdr:ext cx="6381750" cy="1905001"/>
    <xdr:sp macro="" textlink="">
      <xdr:nvSpPr>
        <xdr:cNvPr id="6" name="TextBox 5"/>
        <xdr:cNvSpPr txBox="1"/>
      </xdr:nvSpPr>
      <xdr:spPr>
        <a:xfrm>
          <a:off x="47625" y="29232223"/>
          <a:ext cx="6381750" cy="190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0"/>
          <a:r>
            <a:rPr lang="en-US" sz="1100">
              <a:solidFill>
                <a:schemeClr val="tx1"/>
              </a:solidFill>
              <a:latin typeface="Arial" pitchFamily="34" charset="0"/>
              <a:ea typeface="+mn-ea"/>
              <a:cs typeface="Arial" pitchFamily="34" charset="0"/>
            </a:rPr>
            <a:t>- I have reviewed the site specific installation, operation and maintenance requirements</a:t>
          </a:r>
          <a:r>
            <a:rPr lang="en-US" sz="1100" baseline="0">
              <a:solidFill>
                <a:schemeClr val="tx1"/>
              </a:solidFill>
              <a:latin typeface="Arial" pitchFamily="34" charset="0"/>
              <a:ea typeface="+mn-ea"/>
              <a:cs typeface="Arial" pitchFamily="34" charset="0"/>
            </a:rPr>
            <a:t> </a:t>
          </a:r>
          <a:r>
            <a:rPr lang="en-US" sz="1100">
              <a:solidFill>
                <a:schemeClr val="tx1"/>
              </a:solidFill>
              <a:latin typeface="Arial" pitchFamily="34" charset="0"/>
              <a:ea typeface="+mn-ea"/>
              <a:cs typeface="Arial" pitchFamily="34" charset="0"/>
            </a:rPr>
            <a:t>in this job sheet and have an understanding of them; and my questions have been</a:t>
          </a:r>
          <a:r>
            <a:rPr lang="en-US" sz="1100" baseline="0">
              <a:solidFill>
                <a:schemeClr val="tx1"/>
              </a:solidFill>
              <a:latin typeface="Arial" pitchFamily="34" charset="0"/>
              <a:ea typeface="+mn-ea"/>
              <a:cs typeface="Arial" pitchFamily="34" charset="0"/>
            </a:rPr>
            <a:t> </a:t>
          </a:r>
          <a:r>
            <a:rPr lang="en-US" sz="1100">
              <a:solidFill>
                <a:schemeClr val="tx1"/>
              </a:solidFill>
              <a:latin typeface="Arial" pitchFamily="34" charset="0"/>
              <a:ea typeface="+mn-ea"/>
              <a:cs typeface="Arial" pitchFamily="34" charset="0"/>
            </a:rPr>
            <a:t>answered.</a:t>
          </a:r>
        </a:p>
        <a:p>
          <a:pPr lvl="0"/>
          <a:endParaRPr lang="en-US" sz="1100">
            <a:solidFill>
              <a:schemeClr val="tx1"/>
            </a:solidFill>
            <a:latin typeface="Arial" pitchFamily="34" charset="0"/>
            <a:ea typeface="+mn-ea"/>
            <a:cs typeface="Arial" pitchFamily="34" charset="0"/>
          </a:endParaRPr>
        </a:p>
        <a:p>
          <a:pPr lvl="0"/>
          <a:r>
            <a:rPr lang="en-US" sz="1100">
              <a:solidFill>
                <a:schemeClr val="tx1"/>
              </a:solidFill>
              <a:latin typeface="Arial" pitchFamily="34" charset="0"/>
              <a:ea typeface="+mn-ea"/>
              <a:cs typeface="Arial" pitchFamily="34" charset="0"/>
            </a:rPr>
            <a:t>- I will install, operate, and maintain  the conservation practice in accordance with the practice requirements.</a:t>
          </a:r>
        </a:p>
        <a:p>
          <a:pPr lvl="0"/>
          <a:endParaRPr lang="en-US" sz="1100">
            <a:solidFill>
              <a:schemeClr val="tx1"/>
            </a:solidFill>
            <a:latin typeface="Arial" pitchFamily="34" charset="0"/>
            <a:ea typeface="+mn-ea"/>
            <a:cs typeface="Arial" pitchFamily="34" charset="0"/>
          </a:endParaRPr>
        </a:p>
        <a:p>
          <a:pPr lvl="0"/>
          <a:r>
            <a:rPr lang="en-US" sz="1100">
              <a:solidFill>
                <a:schemeClr val="tx1"/>
              </a:solidFill>
              <a:latin typeface="Arial" pitchFamily="34" charset="0"/>
              <a:ea typeface="+mn-ea"/>
              <a:cs typeface="Arial" pitchFamily="34" charset="0"/>
            </a:rPr>
            <a:t>- I will make no changes to the requirements, without prior written approval of TSSWCB.</a:t>
          </a:r>
        </a:p>
        <a:p>
          <a:pPr lvl="0"/>
          <a:endParaRPr lang="en-US" sz="1100">
            <a:solidFill>
              <a:schemeClr val="tx1"/>
            </a:solidFill>
            <a:latin typeface="Arial" pitchFamily="34" charset="0"/>
            <a:ea typeface="+mn-ea"/>
            <a:cs typeface="Arial" pitchFamily="34" charset="0"/>
          </a:endParaRPr>
        </a:p>
        <a:p>
          <a:pPr lvl="0"/>
          <a:r>
            <a:rPr lang="en-US" sz="1100">
              <a:solidFill>
                <a:schemeClr val="tx1"/>
              </a:solidFill>
              <a:latin typeface="Arial" pitchFamily="34" charset="0"/>
              <a:ea typeface="+mn-ea"/>
              <a:cs typeface="Arial" pitchFamily="34" charset="0"/>
            </a:rPr>
            <a:t>- I understand that failure to follow these specifications may constitute a contract violation and</a:t>
          </a:r>
          <a:r>
            <a:rPr lang="en-US" sz="1100" baseline="0">
              <a:solidFill>
                <a:schemeClr val="tx1"/>
              </a:solidFill>
              <a:latin typeface="Arial" pitchFamily="34" charset="0"/>
              <a:ea typeface="+mn-ea"/>
              <a:cs typeface="Arial" pitchFamily="34" charset="0"/>
            </a:rPr>
            <a:t> forfeiture of incentive payments or repayment of received funds</a:t>
          </a:r>
          <a:r>
            <a:rPr lang="en-US" sz="1100">
              <a:solidFill>
                <a:schemeClr val="tx1"/>
              </a:solidFill>
              <a:latin typeface="Arial" pitchFamily="34" charset="0"/>
              <a:ea typeface="+mn-ea"/>
              <a:cs typeface="Arial" pitchFamily="34" charset="0"/>
            </a:rPr>
            <a:t>. </a:t>
          </a:r>
        </a:p>
        <a:p>
          <a:r>
            <a:rPr lang="en-US" sz="1100">
              <a:solidFill>
                <a:schemeClr val="tx1"/>
              </a:solidFill>
              <a:latin typeface="Arial" pitchFamily="34" charset="0"/>
              <a:ea typeface="+mn-ea"/>
              <a:cs typeface="Arial" pitchFamily="34" charset="0"/>
            </a:rPr>
            <a:t> </a:t>
          </a:r>
        </a:p>
        <a:p>
          <a:endParaRPr lang="en-US" sz="1100"/>
        </a:p>
        <a:p>
          <a:endParaRPr lang="en-US" sz="1100"/>
        </a:p>
        <a:p>
          <a:endParaRPr lang="en-US" sz="1100"/>
        </a:p>
        <a:p>
          <a:r>
            <a:rPr lang="en-US" sz="1100">
              <a:solidFill>
                <a:schemeClr val="tx1"/>
              </a:solidFill>
              <a:latin typeface="+mn-lt"/>
              <a:ea typeface="+mn-ea"/>
              <a:cs typeface="+mn-cs"/>
            </a:rPr>
            <a:t> </a:t>
          </a:r>
        </a:p>
        <a:p>
          <a:endParaRPr lang="en-US" sz="1100">
            <a:solidFill>
              <a:schemeClr val="tx1"/>
            </a:solidFill>
            <a:latin typeface="+mn-lt"/>
            <a:ea typeface="+mn-ea"/>
            <a:cs typeface="+mn-cs"/>
          </a:endParaRPr>
        </a:p>
      </xdr:txBody>
    </xdr:sp>
    <xdr:clientData/>
  </xdr:oneCellAnchor>
  <xdr:twoCellAnchor>
    <xdr:from>
      <xdr:col>1</xdr:col>
      <xdr:colOff>0</xdr:colOff>
      <xdr:row>6</xdr:row>
      <xdr:rowOff>0</xdr:rowOff>
    </xdr:from>
    <xdr:to>
      <xdr:col>4</xdr:col>
      <xdr:colOff>95249</xdr:colOff>
      <xdr:row>53</xdr:row>
      <xdr:rowOff>200026</xdr:rowOff>
    </xdr:to>
    <xdr:sp macro="" textlink="">
      <xdr:nvSpPr>
        <xdr:cNvPr id="7" name="Text Box 6"/>
        <xdr:cNvSpPr txBox="1">
          <a:spLocks noChangeArrowheads="1"/>
        </xdr:cNvSpPr>
      </xdr:nvSpPr>
      <xdr:spPr bwMode="auto">
        <a:xfrm>
          <a:off x="0" y="1066800"/>
          <a:ext cx="3171824" cy="7839076"/>
        </a:xfrm>
        <a:prstGeom prst="rect">
          <a:avLst/>
        </a:prstGeom>
        <a:no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Definition</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job sheet is developed for guidance in establishing and/or enhancing desired and beneficial habitat for winter and spring migrations of the Monarch Butterfly in Texas. </a:t>
          </a:r>
          <a:endPar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Purpose</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Vegetation will be established or enhanced to provide desired plant communities for the monarch butterfly and other pollinator dependent species. Other benefits include reducing soil erosion, improving water quality and wildlife habitat.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Where Used: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practice may be used in areas to increase monarch habitat such as: pastureland, rangeland, wildlife land or gardens.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Specifications:</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 variety of herbaceous flowering species and grasses will be planted to provide food and shelter for monarch butterfly and other pollinator dependent species.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Grasses shall make up 40% of the mix for new restoration plantings.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A minimum of 5 species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of flowering forbs will be included in the mix.  A commercial wildflower mix may be used to count as 1 of the 5 required forbs.  The commercial mix must be composed of Texas Native wildflower species only. Enhancement plantings shall be composed of 100% forbs.   </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a:ea typeface="+mn-ea"/>
              <a:cs typeface="Arial"/>
            </a:rPr>
            <a:t>Seeding Rates:</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Seeding rates will be calculated on a pure live seed (PLS) basis unless noted otherwise.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0">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Seeding Method: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Plants shall be seeded by broadcasting, drilling into a clean weed-free seedbed, or a no-till drilling method.  Plants shall be seeded following the guidance listed below according to the method chosen.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0">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FF"/>
              </a:solidFill>
              <a:effectLst/>
              <a:uLnTx/>
              <a:uFillTx/>
              <a:latin typeface="Arial"/>
              <a:ea typeface="+mn-ea"/>
              <a:cs typeface="Arial"/>
            </a:rPr>
            <a:t>Planting Dates: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Vegetation shall be planted according to the specifications dates listed below: </a:t>
          </a:r>
          <a:endParaRPr kumimoji="0" lang="en-US" sz="8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ysClr val="windowText" lastClr="000000"/>
              </a:solidFill>
              <a:effectLst/>
              <a:uLnTx/>
              <a:uFillTx/>
              <a:latin typeface="+mn-lt"/>
              <a:ea typeface="+mn-ea"/>
              <a:cs typeface="+mn-cs"/>
            </a:rPr>
            <a:t>Warm Season Species</a:t>
          </a:r>
          <a:r>
            <a:rPr kumimoji="0" lang="en-US" sz="10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mn-lt"/>
              <a:ea typeface="+mn-ea"/>
              <a:cs typeface="+mn-cs"/>
            </a:rPr>
            <a:t>January 1 - May 1; September 1 - November 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ysClr val="windowText" lastClr="000000"/>
              </a:solidFill>
              <a:effectLst/>
              <a:uLnTx/>
              <a:uFillTx/>
              <a:latin typeface="+mn-lt"/>
              <a:ea typeface="+mn-ea"/>
              <a:cs typeface="+mn-cs"/>
            </a:rPr>
            <a:t>Cool Season Species</a:t>
          </a:r>
          <a:r>
            <a:rPr kumimoji="0" lang="en-US" sz="10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mn-lt"/>
              <a:ea typeface="+mn-ea"/>
              <a:cs typeface="+mn-cs"/>
            </a:rPr>
            <a:t>September 1 - November 1  </a:t>
          </a:r>
        </a:p>
        <a:p>
          <a:pPr algn="l" rtl="0">
            <a:defRPr sz="1000"/>
          </a:pPr>
          <a:endParaRPr lang="en-US" sz="1000" b="1" i="0" u="none" strike="noStrike">
            <a:effectLst/>
            <a:latin typeface="+mn-lt"/>
            <a:ea typeface="+mn-ea"/>
            <a:cs typeface="+mn-cs"/>
          </a:endParaRPr>
        </a:p>
      </xdr:txBody>
    </xdr:sp>
    <xdr:clientData/>
  </xdr:twoCellAnchor>
  <xdr:twoCellAnchor>
    <xdr:from>
      <xdr:col>4</xdr:col>
      <xdr:colOff>361950</xdr:colOff>
      <xdr:row>6</xdr:row>
      <xdr:rowOff>0</xdr:rowOff>
    </xdr:from>
    <xdr:to>
      <xdr:col>11</xdr:col>
      <xdr:colOff>438150</xdr:colOff>
      <xdr:row>53</xdr:row>
      <xdr:rowOff>0</xdr:rowOff>
    </xdr:to>
    <xdr:sp macro="" textlink="">
      <xdr:nvSpPr>
        <xdr:cNvPr id="8" name="Text Box 8"/>
        <xdr:cNvSpPr txBox="1">
          <a:spLocks noChangeArrowheads="1"/>
        </xdr:cNvSpPr>
      </xdr:nvSpPr>
      <xdr:spPr bwMode="auto">
        <a:xfrm>
          <a:off x="3438525" y="1066800"/>
          <a:ext cx="3057525" cy="7639050"/>
        </a:xfrm>
        <a:prstGeom prst="rect">
          <a:avLst/>
        </a:prstGeom>
        <a:noFill/>
        <a:ln w="9525">
          <a:noFill/>
          <a:miter lim="800000"/>
          <a:headEnd/>
          <a:tailEnd/>
        </a:ln>
      </xdr:spPr>
      <xdr:txBody>
        <a:bodyPr vertOverflow="clip" wrap="square" lIns="27432" tIns="22860" rIns="0" bIns="0" anchor="t" upright="1"/>
        <a:lstStyle/>
        <a:p>
          <a:pPr marL="0" marR="0" lvl="0" indent="0" defTabSz="914400" rtl="0" eaLnBrk="1" fontAlgn="auto" latinLnBrk="0" hangingPunct="0">
            <a:lnSpc>
              <a:spcPct val="100000"/>
            </a:lnSpc>
            <a:spcBef>
              <a:spcPts val="0"/>
            </a:spcBef>
            <a:spcAft>
              <a:spcPts val="0"/>
            </a:spcAft>
            <a:buClrTx/>
            <a:buSzTx/>
            <a:buFontTx/>
            <a:buNone/>
            <a:tabLst/>
            <a:defRPr/>
          </a:pPr>
          <a:endParaRPr kumimoji="0" lang="en-US" sz="1000" b="1" i="0" u="sng" strike="noStrike" kern="0" cap="none" spc="0" normalizeH="0" baseline="0" noProof="0">
            <a:ln>
              <a:noFill/>
            </a:ln>
            <a:solidFill>
              <a:srgbClr val="0000FF"/>
            </a:solidFill>
            <a:effectLst/>
            <a:uLnTx/>
            <a:uFillTx/>
            <a:latin typeface="Arial"/>
            <a:ea typeface="+mn-ea"/>
            <a:cs typeface="Arial"/>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a:ea typeface="+mn-ea"/>
              <a:cs typeface="Arial"/>
            </a:rPr>
            <a:t>Example Restoration Seeding Mixture:</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following seed mix is an example which meets the Monarch Habitat criteria: Where the total mix equals 100%.</a:t>
          </a:r>
        </a:p>
        <a:p>
          <a:pPr marL="0" marR="0" lvl="0" indent="0" defTabSz="914400" rtl="0" eaLnBrk="1" fontAlgn="auto" latinLnBrk="0" hangingPunct="0">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 sideoats grama </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10%</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green sprangletop </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10%</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switchgrass</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10% little bluestem</a:t>
          </a: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 bush sunflower (Spring, Summer, Fall)</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 Illinois bundleflower (Spring)</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 purple prairie clover (Spring)</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 Maximilian sunflower (Fall)</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sng" strike="noStrike" kern="0" cap="none" spc="0" normalizeH="0" baseline="0" noProof="0">
              <a:ln>
                <a:noFill/>
              </a:ln>
              <a:solidFill>
                <a:sysClr val="windowText" lastClr="000000"/>
              </a:solidFill>
              <a:effectLst/>
              <a:uLnTx/>
              <a:uFillTx/>
              <a:latin typeface="Arial" pitchFamily="34" charset="0"/>
              <a:ea typeface="+mn-ea"/>
              <a:cs typeface="Arial" pitchFamily="34" charset="0"/>
            </a:rPr>
            <a:t>10%</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commercial Texas Native wildflower mix.</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a:t>
          </a:r>
        </a:p>
        <a:p>
          <a:pPr marL="0" marR="0" lvl="0" indent="0" defTabSz="914400" rtl="0" eaLnBrk="1" fontAlgn="auto" latinLnBrk="0" hangingPunct="0">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a:ea typeface="+mn-ea"/>
              <a:cs typeface="Arial"/>
            </a:rPr>
            <a:t>Example Enhancement Seeding Mixture:</a:t>
          </a: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20% bush sunflower (Spring, Summer, Fall)</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20% Illinois bundleflower (Spring)</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15% purple prairie clover (Spring)</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15% Engelmann daisy (Spring) </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15% Maximilian sunflower (Fall)</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mn-lt"/>
              <a:ea typeface="+mn-ea"/>
              <a:cs typeface="+mn-cs"/>
            </a:rPr>
            <a:t>15%</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commercial Texas Native wildflower mix.</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a:t>
          </a:r>
        </a:p>
        <a:p>
          <a:pPr marL="0" marR="0" lvl="0" indent="0" defTabSz="914400" rtl="0" eaLnBrk="1" fontAlgn="auto" latinLnBrk="0" hangingPunct="0">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Many regional seed vendors have developed one or </a:t>
          </a: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more wildflower mixes which usually contain 10 to 20 species with varying bloom periods.  These will usually contain both annual and perennial species.  </a:t>
          </a: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Some commercial mixes contain common and/or tropical milkweed.  These species of milkweed are not beneficial to Monarch and should not be used.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more desirable mixes will contain only natives which are found in the region.  For planning purposes, use </a:t>
          </a: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 lb per ac as the full seeding rate</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for this component of the mix.   For example, a 15% inclusion of a wildflower mix would equal 1.5 lb of this mix added to the rest of the seed.  Calculation of PLS will not be required for the commercial wildflower mix portion of the pollinator mix.  </a:t>
          </a:r>
        </a:p>
        <a:p>
          <a:pPr marL="0" marR="0" lvl="0" indent="0" defTabSz="914400" eaLnBrk="1" fontAlgn="auto" latinLnBrk="0" hangingPunct="0">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pitchFamily="34" charset="0"/>
              <a:ea typeface="+mn-ea"/>
              <a:cs typeface="Arial" pitchFamily="34" charset="0"/>
            </a:rPr>
            <a:t>Operation and Maintenance</a:t>
          </a:r>
          <a:r>
            <a:rPr kumimoji="0" lang="en-US" sz="1000" b="1" i="0" u="sng" strike="noStrike" kern="0" cap="none" spc="0" normalizeH="0" baseline="0" noProof="0">
              <a:ln>
                <a:noFill/>
              </a:ln>
              <a:solidFill>
                <a:srgbClr val="0066FF"/>
              </a:solidFill>
              <a:effectLst/>
              <a:uLnTx/>
              <a:uFillTx/>
              <a:latin typeface="Arial" pitchFamily="34" charset="0"/>
              <a:ea typeface="+mn-ea"/>
              <a:cs typeface="Arial" pitchFamily="34" charset="0"/>
            </a:rPr>
            <a:t>:</a:t>
          </a:r>
        </a:p>
        <a:p>
          <a:pPr marL="0" marR="0" lvl="0" indent="0" defTabSz="914400" eaLnBrk="1" fontAlgn="auto" latinLnBrk="0" hangingPunct="0">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Weed control may be necessary however; </a:t>
          </a: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chemical weed control shall not be used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association with planted forbs and legumes.  </a:t>
          </a:r>
          <a:endParaRPr kumimoji="0" lang="en-US" sz="1100" b="1" i="0" u="sng" strike="noStrike" kern="0" cap="none" spc="0" normalizeH="0" baseline="0" noProof="0">
            <a:ln>
              <a:noFill/>
            </a:ln>
            <a:solidFill>
              <a:srgbClr val="0066FF"/>
            </a:solidFill>
            <a:effectLst/>
            <a:uLnTx/>
            <a:uFillTx/>
            <a:latin typeface="+mn-lt"/>
            <a:ea typeface="+mn-ea"/>
            <a:cs typeface="+mn-cs"/>
          </a:endParaRPr>
        </a:p>
        <a:p>
          <a:pPr marL="0" marR="0" lvl="0" indent="0" defTabSz="914400" eaLnBrk="1" fontAlgn="auto" latinLnBrk="0" hangingPunct="0">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rgbClr val="0066FF"/>
            </a:solidFill>
            <a:effectLst/>
            <a:uLnTx/>
            <a:uFillTx/>
            <a:latin typeface="+mn-lt"/>
            <a:ea typeface="+mn-ea"/>
            <a:cs typeface="+mn-cs"/>
          </a:endParaRPr>
        </a:p>
        <a:p>
          <a:pPr hangingPunct="0"/>
          <a:endParaRPr lang="en-US" sz="1100" b="1" i="0" u="sng" baseline="0">
            <a:solidFill>
              <a:srgbClr val="0066FF"/>
            </a:solidFill>
            <a:latin typeface="+mn-lt"/>
            <a:ea typeface="+mn-ea"/>
            <a:cs typeface="+mn-cs"/>
          </a:endParaRPr>
        </a:p>
        <a:p>
          <a:pPr hangingPunct="0"/>
          <a:endParaRPr lang="en-US" sz="1100" b="1" i="0" u="sng" strike="noStrike" baseline="0">
            <a:solidFill>
              <a:srgbClr val="0066FF"/>
            </a:solidFill>
            <a:latin typeface="+mn-lt"/>
            <a:ea typeface="+mn-ea"/>
            <a:cs typeface="+mn-cs"/>
          </a:endParaRPr>
        </a:p>
        <a:p>
          <a:pPr hangingPunct="0"/>
          <a:endParaRPr lang="en-US" sz="1100" b="1" i="0" u="sng" strike="noStrike" baseline="0">
            <a:solidFill>
              <a:srgbClr val="0066FF"/>
            </a:solidFill>
            <a:latin typeface="+mn-lt"/>
            <a:ea typeface="+mn-ea"/>
            <a:cs typeface="+mn-cs"/>
          </a:endParaRPr>
        </a:p>
        <a:p>
          <a:pPr hangingPunct="0"/>
          <a:endParaRPr lang="en-US" sz="1100" b="1" i="0" u="sng" strike="noStrike" baseline="0">
            <a:solidFill>
              <a:srgbClr val="0066FF"/>
            </a:solidFill>
            <a:latin typeface="+mn-lt"/>
            <a:ea typeface="+mn-ea"/>
            <a:cs typeface="+mn-cs"/>
          </a:endParaRPr>
        </a:p>
        <a:p>
          <a:pPr hangingPunct="0"/>
          <a:endParaRPr lang="en-US" sz="1100" b="1" i="0" u="sng" strike="noStrike" baseline="0">
            <a:solidFill>
              <a:srgbClr val="0066FF"/>
            </a:solidFill>
            <a:latin typeface="+mn-lt"/>
            <a:ea typeface="+mn-ea"/>
            <a:cs typeface="+mn-cs"/>
          </a:endParaRPr>
        </a:p>
        <a:p>
          <a:pPr hangingPunct="0"/>
          <a:endParaRPr lang="en-US" sz="1000" b="0" i="0" u="none" strike="noStrike" baseline="0">
            <a:solidFill>
              <a:srgbClr val="0066FF"/>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filterMode="1"/>
  <dimension ref="A2:N116"/>
  <sheetViews>
    <sheetView showGridLines="0" showZeros="0" tabSelected="1" showWhiteSpace="0" topLeftCell="B1" zoomScaleNormal="100" workbookViewId="0">
      <selection activeCell="E90" sqref="E90:L90"/>
    </sheetView>
  </sheetViews>
  <sheetFormatPr defaultRowHeight="12.75"/>
  <cols>
    <col min="1" max="1" width="9.140625" style="4" hidden="1" customWidth="1"/>
    <col min="2" max="2" width="5.7109375" style="4" customWidth="1"/>
    <col min="3" max="3" width="8.42578125" style="4" customWidth="1"/>
    <col min="4" max="4" width="29.7109375" style="4" customWidth="1"/>
    <col min="5" max="5" width="5.7109375" style="4" customWidth="1"/>
    <col min="6" max="6" width="5.5703125" style="4" customWidth="1"/>
    <col min="7" max="7" width="6.42578125" style="4" customWidth="1"/>
    <col min="8" max="9" width="5.7109375" style="4" customWidth="1"/>
    <col min="10" max="10" width="8.7109375" style="4" customWidth="1"/>
    <col min="11" max="11" width="4.85546875" style="4" customWidth="1"/>
    <col min="12" max="12" width="7.140625" style="4" customWidth="1"/>
    <col min="13" max="16384" width="9.140625" style="4"/>
  </cols>
  <sheetData>
    <row r="2" spans="2:12" ht="15.75">
      <c r="B2" s="9" t="s">
        <v>126</v>
      </c>
    </row>
    <row r="3" spans="2:12" ht="3" customHeight="1"/>
    <row r="4" spans="2:12" ht="18.75" hidden="1" customHeight="1">
      <c r="B4" s="6"/>
      <c r="C4" s="5"/>
      <c r="D4" s="5"/>
      <c r="E4" s="5"/>
      <c r="F4" s="5"/>
      <c r="G4" s="5"/>
      <c r="H4" s="5"/>
      <c r="I4" s="5"/>
      <c r="J4" s="5"/>
      <c r="K4" s="5"/>
      <c r="L4" s="5"/>
    </row>
    <row r="5" spans="2:12" ht="14.25" customHeight="1">
      <c r="B5" s="9" t="s">
        <v>156</v>
      </c>
      <c r="C5" s="46"/>
      <c r="D5" s="5"/>
      <c r="E5" s="5"/>
      <c r="F5" s="5"/>
      <c r="G5" s="5"/>
      <c r="H5" s="5"/>
      <c r="I5" s="5"/>
      <c r="K5" s="5"/>
      <c r="L5" s="41"/>
    </row>
    <row r="6" spans="2:12">
      <c r="B6" s="38" t="s">
        <v>119</v>
      </c>
      <c r="C6" s="7"/>
      <c r="D6" s="7"/>
      <c r="E6" s="7"/>
      <c r="F6" s="7"/>
      <c r="G6" s="7"/>
      <c r="H6" s="7"/>
      <c r="I6" s="7"/>
      <c r="J6" s="96" t="s">
        <v>129</v>
      </c>
      <c r="K6" s="97"/>
      <c r="L6" s="97"/>
    </row>
    <row r="7" spans="2:12">
      <c r="B7" s="8"/>
      <c r="C7" s="8"/>
      <c r="D7" s="8"/>
    </row>
    <row r="8" spans="2:12">
      <c r="B8" s="8"/>
      <c r="C8" s="8"/>
      <c r="D8" s="8"/>
    </row>
    <row r="9" spans="2:12">
      <c r="B9" s="8"/>
      <c r="C9" s="8"/>
      <c r="D9" s="8"/>
    </row>
    <row r="10" spans="2:12">
      <c r="B10" s="8"/>
      <c r="C10" s="8"/>
      <c r="D10" s="8"/>
    </row>
    <row r="11" spans="2:12">
      <c r="B11" s="8"/>
      <c r="C11" s="8"/>
      <c r="D11" s="8"/>
    </row>
    <row r="12" spans="2:12">
      <c r="B12" s="8"/>
      <c r="C12" s="8"/>
      <c r="D12" s="8"/>
    </row>
    <row r="13" spans="2:12">
      <c r="B13" s="8"/>
      <c r="C13" s="8"/>
      <c r="D13" s="8"/>
    </row>
    <row r="14" spans="2:12">
      <c r="B14" s="8"/>
      <c r="C14" s="8"/>
      <c r="D14" s="8"/>
    </row>
    <row r="15" spans="2:12">
      <c r="B15" s="8"/>
      <c r="C15" s="8"/>
      <c r="D15" s="8"/>
    </row>
    <row r="16" spans="2:12">
      <c r="B16" s="8"/>
      <c r="C16" s="8"/>
      <c r="D16" s="8"/>
    </row>
    <row r="17" spans="2:4">
      <c r="B17" s="8"/>
      <c r="C17" s="8"/>
      <c r="D17" s="8"/>
    </row>
    <row r="18" spans="2:4">
      <c r="B18" s="8"/>
      <c r="C18" s="8"/>
      <c r="D18" s="8"/>
    </row>
    <row r="19" spans="2:4">
      <c r="B19" s="8"/>
      <c r="C19" s="8"/>
      <c r="D19" s="8"/>
    </row>
    <row r="20" spans="2:4" ht="15" customHeight="1">
      <c r="B20" s="8"/>
      <c r="C20" s="8"/>
      <c r="D20" s="8"/>
    </row>
    <row r="21" spans="2:4">
      <c r="B21" s="8"/>
      <c r="C21" s="8"/>
      <c r="D21" s="8"/>
    </row>
    <row r="22" spans="2:4">
      <c r="B22" s="8"/>
      <c r="C22" s="8"/>
      <c r="D22" s="8"/>
    </row>
    <row r="23" spans="2:4">
      <c r="B23" s="8"/>
      <c r="C23" s="8"/>
      <c r="D23" s="8"/>
    </row>
    <row r="24" spans="2:4">
      <c r="B24" s="8"/>
      <c r="C24" s="8"/>
      <c r="D24" s="8"/>
    </row>
    <row r="25" spans="2:4">
      <c r="B25" s="8"/>
      <c r="C25" s="8"/>
      <c r="D25" s="8"/>
    </row>
    <row r="26" spans="2:4">
      <c r="B26" s="8"/>
      <c r="C26" s="8"/>
      <c r="D26" s="8"/>
    </row>
    <row r="27" spans="2:4">
      <c r="B27" s="8"/>
      <c r="C27" s="8"/>
      <c r="D27" s="8"/>
    </row>
    <row r="28" spans="2:4">
      <c r="B28" s="8"/>
      <c r="C28" s="8"/>
      <c r="D28" s="8"/>
    </row>
    <row r="29" spans="2:4">
      <c r="B29" s="8"/>
      <c r="C29" s="8"/>
      <c r="D29" s="8"/>
    </row>
    <row r="30" spans="2:4">
      <c r="B30" s="8"/>
      <c r="C30" s="8"/>
      <c r="D30" s="8"/>
    </row>
    <row r="31" spans="2:4">
      <c r="B31" s="8"/>
      <c r="C31" s="8"/>
      <c r="D31" s="8"/>
    </row>
    <row r="32" spans="2:4">
      <c r="B32" s="8"/>
      <c r="C32" s="8"/>
      <c r="D32" s="8"/>
    </row>
    <row r="33" spans="2:14">
      <c r="B33" s="8"/>
      <c r="C33" s="8"/>
      <c r="D33" s="8"/>
    </row>
    <row r="34" spans="2:14">
      <c r="B34" s="8"/>
      <c r="C34" s="8"/>
      <c r="D34" s="8"/>
      <c r="N34" s="26"/>
    </row>
    <row r="35" spans="2:14">
      <c r="B35" s="8"/>
      <c r="C35" s="8"/>
      <c r="D35" s="8"/>
      <c r="N35" s="27"/>
    </row>
    <row r="36" spans="2:14">
      <c r="B36" s="8"/>
      <c r="C36" s="8"/>
      <c r="D36" s="8"/>
    </row>
    <row r="37" spans="2:14">
      <c r="B37" s="8"/>
      <c r="C37" s="8"/>
      <c r="D37" s="8"/>
    </row>
    <row r="38" spans="2:14">
      <c r="B38" s="8"/>
      <c r="C38" s="8"/>
      <c r="D38" s="8"/>
    </row>
    <row r="39" spans="2:14">
      <c r="B39" s="8"/>
      <c r="C39" s="8"/>
      <c r="D39" s="8"/>
    </row>
    <row r="40" spans="2:14">
      <c r="B40" s="8"/>
      <c r="C40" s="8"/>
      <c r="D40" s="8"/>
    </row>
    <row r="41" spans="2:14">
      <c r="B41" s="8"/>
      <c r="C41" s="8"/>
      <c r="D41" s="8"/>
    </row>
    <row r="42" spans="2:14">
      <c r="B42" s="8"/>
      <c r="C42" s="8"/>
      <c r="D42" s="8"/>
    </row>
    <row r="43" spans="2:14">
      <c r="B43" s="8"/>
      <c r="C43" s="8"/>
      <c r="D43" s="8"/>
    </row>
    <row r="44" spans="2:14">
      <c r="B44" s="8"/>
      <c r="C44" s="8"/>
      <c r="D44" s="8"/>
    </row>
    <row r="45" spans="2:14">
      <c r="B45" s="8"/>
      <c r="C45" s="8"/>
      <c r="D45" s="8"/>
    </row>
    <row r="46" spans="2:14">
      <c r="B46" s="8"/>
      <c r="C46" s="8"/>
      <c r="D46" s="8"/>
    </row>
    <row r="47" spans="2:14">
      <c r="B47" s="8"/>
      <c r="C47" s="8"/>
      <c r="D47" s="8"/>
    </row>
    <row r="48" spans="2:14">
      <c r="B48" s="8"/>
      <c r="C48" s="8"/>
      <c r="D48" s="8"/>
    </row>
    <row r="49" spans="1:12">
      <c r="B49" s="8"/>
      <c r="C49" s="8"/>
      <c r="D49" s="8"/>
    </row>
    <row r="50" spans="1:12">
      <c r="B50" s="8"/>
      <c r="C50" s="8"/>
      <c r="D50" s="8"/>
    </row>
    <row r="51" spans="1:12">
      <c r="B51" s="8"/>
      <c r="C51" s="8"/>
      <c r="D51" s="8"/>
    </row>
    <row r="52" spans="1:12">
      <c r="B52" s="8"/>
      <c r="C52" s="8"/>
      <c r="D52" s="8"/>
    </row>
    <row r="53" spans="1:12">
      <c r="B53" s="8"/>
      <c r="C53" s="8"/>
      <c r="D53" s="8"/>
    </row>
    <row r="54" spans="1:12" ht="18" customHeight="1">
      <c r="B54" s="8"/>
      <c r="C54" s="8"/>
      <c r="D54" s="8"/>
    </row>
    <row r="55" spans="1:12">
      <c r="B55" s="120" t="s">
        <v>156</v>
      </c>
      <c r="C55" s="121"/>
      <c r="D55" s="121"/>
      <c r="E55" s="121"/>
      <c r="F55" s="121"/>
      <c r="G55" s="121"/>
      <c r="H55" s="121"/>
      <c r="I55" s="121"/>
      <c r="J55" s="121"/>
      <c r="K55" s="121"/>
      <c r="L55" s="121"/>
    </row>
    <row r="56" spans="1:12">
      <c r="B56" s="38" t="s">
        <v>120</v>
      </c>
      <c r="C56" s="7"/>
      <c r="D56" s="7"/>
      <c r="E56" s="7"/>
      <c r="F56" s="7"/>
      <c r="G56" s="7"/>
      <c r="H56" s="7"/>
      <c r="I56" s="7"/>
      <c r="J56" s="96">
        <v>42461</v>
      </c>
      <c r="K56" s="97"/>
      <c r="L56" s="97"/>
    </row>
    <row r="57" spans="1:12" ht="18">
      <c r="B57" s="130" t="s">
        <v>46</v>
      </c>
      <c r="C57" s="130"/>
      <c r="D57" s="130"/>
      <c r="E57" s="130"/>
      <c r="F57" s="130"/>
      <c r="G57" s="130"/>
      <c r="H57" s="130"/>
      <c r="I57" s="130"/>
      <c r="J57" s="130"/>
      <c r="K57" s="130"/>
      <c r="L57" s="130"/>
    </row>
    <row r="58" spans="1:12" ht="6" customHeight="1">
      <c r="B58" s="10"/>
      <c r="C58" s="10"/>
      <c r="D58" s="10"/>
      <c r="E58" s="10"/>
      <c r="F58" s="10"/>
      <c r="G58" s="10"/>
      <c r="H58" s="10"/>
      <c r="I58" s="10"/>
      <c r="J58" s="10"/>
      <c r="K58" s="10"/>
    </row>
    <row r="59" spans="1:12" ht="12.75" customHeight="1">
      <c r="B59" s="106" t="s">
        <v>18</v>
      </c>
      <c r="C59" s="106"/>
      <c r="D59" s="12"/>
      <c r="E59" s="106" t="s">
        <v>24</v>
      </c>
      <c r="F59" s="106"/>
      <c r="G59" s="107"/>
      <c r="H59" s="107"/>
      <c r="I59" s="107"/>
      <c r="J59" s="13" t="s">
        <v>16</v>
      </c>
      <c r="K59" s="133"/>
      <c r="L59" s="133"/>
    </row>
    <row r="60" spans="1:12" ht="6" customHeight="1">
      <c r="B60" s="10"/>
      <c r="C60" s="10"/>
      <c r="D60" s="10"/>
      <c r="E60" s="10"/>
      <c r="F60" s="10"/>
      <c r="G60" s="10"/>
      <c r="H60" s="10"/>
      <c r="I60" s="10"/>
      <c r="J60" s="10"/>
      <c r="K60" s="10"/>
    </row>
    <row r="61" spans="1:12" ht="12.75" customHeight="1">
      <c r="A61" s="4" t="s">
        <v>17</v>
      </c>
      <c r="B61" s="98" t="s">
        <v>25</v>
      </c>
      <c r="C61" s="98"/>
      <c r="D61" s="98"/>
      <c r="E61" s="98" t="s">
        <v>4</v>
      </c>
      <c r="F61" s="98"/>
      <c r="G61" s="98"/>
      <c r="H61" s="98"/>
      <c r="I61" s="98"/>
      <c r="J61" s="98"/>
      <c r="K61" s="98"/>
      <c r="L61" s="98"/>
    </row>
    <row r="62" spans="1:12" ht="308.25" customHeight="1">
      <c r="A62" s="4" t="b">
        <f>ISTEXT(B62)</f>
        <v>0</v>
      </c>
      <c r="B62" s="111"/>
      <c r="C62" s="112"/>
      <c r="D62" s="113"/>
      <c r="E62" s="108">
        <f>IF(ISTEXT($B62),(VLOOKUP($B62,Lookup!$A$3:$B$6,2,FALSE)),)</f>
        <v>0</v>
      </c>
      <c r="F62" s="109">
        <f>IF(ISTEXT($D62),(VLOOKUP($D62,#REF!,2)),0)</f>
        <v>0</v>
      </c>
      <c r="G62" s="109">
        <f>IF(ISTEXT($D62),(VLOOKUP($D62,#REF!,2)),0)</f>
        <v>0</v>
      </c>
      <c r="H62" s="109">
        <f>IF(ISTEXT($D62),(VLOOKUP($D62,#REF!,2)),0)</f>
        <v>0</v>
      </c>
      <c r="I62" s="109">
        <f>IF(ISTEXT($D62),(VLOOKUP($D62,#REF!,2)),0)</f>
        <v>0</v>
      </c>
      <c r="J62" s="109">
        <f>IF(ISTEXT($D62),(VLOOKUP($D62,#REF!,2)),0)</f>
        <v>0</v>
      </c>
      <c r="K62" s="109">
        <f>IF(ISTEXT($D62),(VLOOKUP($D62,#REF!,2)),0)</f>
        <v>0</v>
      </c>
      <c r="L62" s="110">
        <f>IF(ISTEXT($D62),(VLOOKUP($D62,#REF!,2)),0)</f>
        <v>0</v>
      </c>
    </row>
    <row r="63" spans="1:12" ht="285" hidden="1" customHeight="1">
      <c r="A63" s="4" t="b">
        <f t="shared" ref="A63:A96" si="0">ISTEXT(B63)</f>
        <v>0</v>
      </c>
      <c r="B63" s="116"/>
      <c r="C63" s="116"/>
      <c r="D63" s="116"/>
      <c r="E63" s="131">
        <f>IF(ISTEXT($B63),(VLOOKUP($B63,Lookup!$A$3:$B$6,2,FALSE)),)</f>
        <v>0</v>
      </c>
      <c r="F63" s="132">
        <f>IF(ISTEXT($D63),(VLOOKUP($D63,#REF!,2)),0)</f>
        <v>0</v>
      </c>
      <c r="G63" s="132">
        <f>IF(ISTEXT($D63),(VLOOKUP($D63,#REF!,2)),0)</f>
        <v>0</v>
      </c>
      <c r="H63" s="132">
        <f>IF(ISTEXT($D63),(VLOOKUP($D63,#REF!,2)),0)</f>
        <v>0</v>
      </c>
      <c r="I63" s="132">
        <f>IF(ISTEXT($D63),(VLOOKUP($D63,#REF!,2)),0)</f>
        <v>0</v>
      </c>
      <c r="J63" s="132">
        <f>IF(ISTEXT($D63),(VLOOKUP($D63,#REF!,2)),0)</f>
        <v>0</v>
      </c>
      <c r="K63" s="132">
        <f>IF(ISTEXT($D63),(VLOOKUP($D63,#REF!,2)),0)</f>
        <v>0</v>
      </c>
      <c r="L63" s="132">
        <f>IF(ISTEXT($D63),(VLOOKUP($D63,#REF!,2)),0)</f>
        <v>0</v>
      </c>
    </row>
    <row r="64" spans="1:12" ht="18" customHeight="1">
      <c r="A64" s="4" t="b">
        <f t="shared" si="0"/>
        <v>1</v>
      </c>
      <c r="B64" s="120" t="s">
        <v>156</v>
      </c>
      <c r="C64" s="121"/>
      <c r="D64" s="121"/>
      <c r="E64" s="121"/>
      <c r="F64" s="121"/>
      <c r="G64" s="121"/>
      <c r="H64" s="121"/>
      <c r="I64" s="121"/>
      <c r="J64" s="121"/>
      <c r="K64" s="121"/>
      <c r="L64" s="121"/>
    </row>
    <row r="65" spans="1:12" ht="12.75" customHeight="1">
      <c r="A65" s="4" t="b">
        <f t="shared" si="0"/>
        <v>1</v>
      </c>
      <c r="B65" s="38" t="s">
        <v>120</v>
      </c>
      <c r="C65" s="7"/>
      <c r="D65" s="7"/>
      <c r="E65" s="7"/>
      <c r="F65" s="7"/>
      <c r="G65" s="7"/>
      <c r="H65" s="7"/>
      <c r="I65" s="7"/>
      <c r="J65" s="96">
        <v>42461</v>
      </c>
      <c r="K65" s="97"/>
      <c r="L65" s="97"/>
    </row>
    <row r="66" spans="1:12" ht="18">
      <c r="A66" s="4" t="b">
        <f t="shared" si="0"/>
        <v>1</v>
      </c>
      <c r="B66" s="130" t="s">
        <v>46</v>
      </c>
      <c r="C66" s="130"/>
      <c r="D66" s="130"/>
      <c r="E66" s="130"/>
      <c r="F66" s="130"/>
      <c r="G66" s="130"/>
      <c r="H66" s="130"/>
      <c r="I66" s="130"/>
      <c r="J66" s="130"/>
      <c r="K66" s="130"/>
      <c r="L66" s="130"/>
    </row>
    <row r="67" spans="1:12" ht="18">
      <c r="B67" s="122" t="s">
        <v>130</v>
      </c>
      <c r="C67" s="122"/>
      <c r="D67" s="122"/>
      <c r="E67" s="123"/>
      <c r="F67" s="123"/>
      <c r="G67" s="123"/>
      <c r="H67" s="123"/>
      <c r="I67" s="123"/>
      <c r="J67" s="123"/>
      <c r="K67" s="123"/>
      <c r="L67" s="123"/>
    </row>
    <row r="68" spans="1:12">
      <c r="A68" s="4" t="b">
        <f t="shared" si="0"/>
        <v>1</v>
      </c>
      <c r="B68" s="98" t="s">
        <v>5</v>
      </c>
      <c r="C68" s="98"/>
      <c r="D68" s="98"/>
      <c r="E68" s="98" t="s">
        <v>4</v>
      </c>
      <c r="F68" s="98"/>
      <c r="G68" s="98"/>
      <c r="H68" s="98"/>
      <c r="I68" s="98"/>
      <c r="J68" s="98"/>
      <c r="K68" s="98"/>
      <c r="L68" s="98"/>
    </row>
    <row r="69" spans="1:12" ht="117.75" customHeight="1">
      <c r="A69" s="4" t="b">
        <f t="shared" si="0"/>
        <v>1</v>
      </c>
      <c r="B69" s="116" t="s">
        <v>23</v>
      </c>
      <c r="C69" s="116"/>
      <c r="D69" s="116"/>
      <c r="E69" s="131" t="str">
        <f>IF(ISTEXT($B69),(VLOOKUP($B69,Lookup!$A$10:$B$13,2,FALSE)),)</f>
        <v>Plant seed into a dead litter cover using a No-Till grass drill. Drill must be equipped with double disc furrow openers and depth bands to optimize seed placement and seed to soil contact. Multiple seed boxes are recommended to give you the flexibility to seed various types/sizes of seeds in a single operation. Use of herbicides such as glyphosphate may be needed to kill existing vegetation or cover crop. Legumes shall be inoculated with the proper Rhizobia bacteria before planting.</v>
      </c>
      <c r="F69" s="132">
        <f>IF(ISTEXT($D69),(VLOOKUP($D69,#REF!,2)),0)</f>
        <v>0</v>
      </c>
      <c r="G69" s="132">
        <f>IF(ISTEXT($D69),(VLOOKUP($D69,#REF!,2)),0)</f>
        <v>0</v>
      </c>
      <c r="H69" s="132">
        <f>IF(ISTEXT($D69),(VLOOKUP($D69,#REF!,2)),0)</f>
        <v>0</v>
      </c>
      <c r="I69" s="132">
        <f>IF(ISTEXT($D69),(VLOOKUP($D69,#REF!,2)),0)</f>
        <v>0</v>
      </c>
      <c r="J69" s="132">
        <f>IF(ISTEXT($D69),(VLOOKUP($D69,#REF!,2)),0)</f>
        <v>0</v>
      </c>
      <c r="K69" s="132">
        <f>IF(ISTEXT($D69),(VLOOKUP($D69,#REF!,2)),0)</f>
        <v>0</v>
      </c>
      <c r="L69" s="132">
        <f>IF(ISTEXT($D69),(VLOOKUP($D69,#REF!,2)),0)</f>
        <v>0</v>
      </c>
    </row>
    <row r="70" spans="1:12">
      <c r="A70" s="4" t="b">
        <f t="shared" si="0"/>
        <v>1</v>
      </c>
      <c r="B70" s="98" t="s">
        <v>7</v>
      </c>
      <c r="C70" s="98"/>
      <c r="D70" s="98"/>
      <c r="E70" s="98"/>
      <c r="F70" s="98"/>
      <c r="G70" s="98"/>
      <c r="H70" s="98"/>
      <c r="I70" s="98"/>
      <c r="J70" s="98"/>
      <c r="K70" s="98"/>
    </row>
    <row r="71" spans="1:12" ht="39.75" customHeight="1">
      <c r="A71" s="4" t="b">
        <f t="shared" si="0"/>
        <v>1</v>
      </c>
      <c r="B71" s="28" t="s">
        <v>31</v>
      </c>
      <c r="C71" s="1" t="s">
        <v>13</v>
      </c>
      <c r="D71" s="2" t="s">
        <v>9</v>
      </c>
      <c r="E71" s="102" t="s">
        <v>12</v>
      </c>
      <c r="F71" s="102"/>
      <c r="G71" s="3" t="s">
        <v>10</v>
      </c>
      <c r="H71" s="3" t="s">
        <v>14</v>
      </c>
      <c r="I71" s="3"/>
      <c r="J71" s="102" t="s">
        <v>15</v>
      </c>
      <c r="K71" s="102"/>
    </row>
    <row r="72" spans="1:12" ht="30" customHeight="1">
      <c r="A72" s="4" t="b">
        <f>ISTEXT(D72)</f>
        <v>0</v>
      </c>
      <c r="B72" s="70">
        <v>1</v>
      </c>
      <c r="C72" s="71"/>
      <c r="D72" s="73"/>
      <c r="E72" s="74">
        <f>IF($A72=FALSE,0,(VLOOKUP($D72,'D3 Varieties'!$A$4:$C$87,2)))</f>
        <v>0</v>
      </c>
      <c r="F72" s="75">
        <f>IF(ISTEXT($D72),(VLOOKUP($D72,'D3 Varieties'!$A$4:$C$64,3)),0)</f>
        <v>0</v>
      </c>
      <c r="G72" s="76"/>
      <c r="H72" s="74">
        <f t="shared" ref="H72:H83" si="1">E72*G72</f>
        <v>0</v>
      </c>
      <c r="I72" s="77">
        <f t="shared" ref="I72:I83" si="2">F72</f>
        <v>0</v>
      </c>
      <c r="J72" s="74">
        <f>$C$72*H72</f>
        <v>0</v>
      </c>
      <c r="K72" s="77">
        <f t="shared" ref="K72:K83" si="3">F72</f>
        <v>0</v>
      </c>
    </row>
    <row r="73" spans="1:12" ht="19.5" customHeight="1">
      <c r="A73" s="4" t="b">
        <f t="shared" ref="A73:A83" si="4">ISTEXT(D73)</f>
        <v>0</v>
      </c>
      <c r="B73" s="78"/>
      <c r="C73" s="79"/>
      <c r="D73" s="73"/>
      <c r="E73" s="74">
        <f>IF($A73=FALSE,0,(VLOOKUP($D73,'D3 Varieties'!$A$4:$C$87,2)))</f>
        <v>0</v>
      </c>
      <c r="F73" s="75">
        <f>IF(ISTEXT($D73),(VLOOKUP($D73,'D3 Varieties'!$A$4:$C$64,3)),0)</f>
        <v>0</v>
      </c>
      <c r="G73" s="76"/>
      <c r="H73" s="74">
        <f>E73*G73</f>
        <v>0</v>
      </c>
      <c r="I73" s="77">
        <f>F73</f>
        <v>0</v>
      </c>
      <c r="J73" s="74">
        <f t="shared" ref="J73:J83" si="5">$C$72*H73</f>
        <v>0</v>
      </c>
      <c r="K73" s="77">
        <f>F73</f>
        <v>0</v>
      </c>
    </row>
    <row r="74" spans="1:12" ht="15.75" customHeight="1">
      <c r="A74" s="4" t="b">
        <f t="shared" si="4"/>
        <v>0</v>
      </c>
      <c r="B74" s="80"/>
      <c r="C74" s="81"/>
      <c r="D74" s="73"/>
      <c r="E74" s="74">
        <f>IF($A74=FALSE,0,(VLOOKUP($D74,'D3 Varieties'!$A$4:$C$87,2)))</f>
        <v>0</v>
      </c>
      <c r="F74" s="75">
        <f>IF(ISTEXT($D74),(VLOOKUP($D74,'D3 Varieties'!$A$4:$C$64,3)),0)</f>
        <v>0</v>
      </c>
      <c r="G74" s="76"/>
      <c r="H74" s="74">
        <f>E74*G74</f>
        <v>0</v>
      </c>
      <c r="I74" s="77">
        <f>F74</f>
        <v>0</v>
      </c>
      <c r="J74" s="74">
        <f t="shared" si="5"/>
        <v>0</v>
      </c>
      <c r="K74" s="77">
        <f>F74</f>
        <v>0</v>
      </c>
    </row>
    <row r="75" spans="1:12" ht="17.25" customHeight="1">
      <c r="A75" s="4" t="b">
        <f t="shared" si="4"/>
        <v>0</v>
      </c>
      <c r="B75" s="80"/>
      <c r="C75" s="81"/>
      <c r="D75" s="73"/>
      <c r="E75" s="74">
        <f>IF($A75=FALSE,0,(VLOOKUP($D75,'D3 Varieties'!$A$4:$C$87,2)))</f>
        <v>0</v>
      </c>
      <c r="F75" s="75">
        <f>IF(ISTEXT($D75),(VLOOKUP($D75,'D3 Varieties'!$A$4:$C$64,3)),0)</f>
        <v>0</v>
      </c>
      <c r="G75" s="76"/>
      <c r="H75" s="74">
        <f>E75*G75</f>
        <v>0</v>
      </c>
      <c r="I75" s="77">
        <f>F75</f>
        <v>0</v>
      </c>
      <c r="J75" s="74">
        <f t="shared" si="5"/>
        <v>0</v>
      </c>
      <c r="K75" s="77">
        <f>F75</f>
        <v>0</v>
      </c>
    </row>
    <row r="76" spans="1:12" ht="17.25" customHeight="1">
      <c r="A76" s="4" t="b">
        <f t="shared" si="4"/>
        <v>0</v>
      </c>
      <c r="B76" s="80"/>
      <c r="C76" s="81"/>
      <c r="D76" s="73"/>
      <c r="E76" s="74">
        <f>IF($A76=FALSE,0,(VLOOKUP($D76,'D3 Varieties'!$A$4:$C$87,2)))</f>
        <v>0</v>
      </c>
      <c r="F76" s="75">
        <f>IF(ISTEXT($D76),(VLOOKUP($D76,'D3 Varieties'!$A$4:$C$64,3)),0)</f>
        <v>0</v>
      </c>
      <c r="G76" s="76"/>
      <c r="H76" s="74">
        <f>E76*G76</f>
        <v>0</v>
      </c>
      <c r="I76" s="77">
        <f>F76</f>
        <v>0</v>
      </c>
      <c r="J76" s="74">
        <f t="shared" si="5"/>
        <v>0</v>
      </c>
      <c r="K76" s="77">
        <f>F76</f>
        <v>0</v>
      </c>
    </row>
    <row r="77" spans="1:12" ht="15.75" customHeight="1">
      <c r="A77" s="4" t="b">
        <f t="shared" si="4"/>
        <v>0</v>
      </c>
      <c r="B77" s="80"/>
      <c r="C77" s="81"/>
      <c r="D77" s="73"/>
      <c r="E77" s="74">
        <f>IF($A77=FALSE,0,(VLOOKUP($D77,'D3 Varieties'!$A$4:$C$87,2)))</f>
        <v>0</v>
      </c>
      <c r="F77" s="75">
        <f>IF(ISTEXT($D77),(VLOOKUP($D77,'D3 Varieties'!$A$4:$C$64,3)),0)</f>
        <v>0</v>
      </c>
      <c r="G77" s="76"/>
      <c r="H77" s="74">
        <f>E77*G77</f>
        <v>0</v>
      </c>
      <c r="I77" s="77">
        <f>F77</f>
        <v>0</v>
      </c>
      <c r="J77" s="74">
        <f t="shared" si="5"/>
        <v>0</v>
      </c>
      <c r="K77" s="77">
        <f>F77</f>
        <v>0</v>
      </c>
    </row>
    <row r="78" spans="1:12" ht="15" customHeight="1">
      <c r="A78" s="4" t="b">
        <f t="shared" si="4"/>
        <v>0</v>
      </c>
      <c r="B78" s="80"/>
      <c r="C78" s="82"/>
      <c r="D78" s="73"/>
      <c r="E78" s="74">
        <f>IF($A78=FALSE,0,(VLOOKUP($D78,'D3 Varieties'!$A$4:$C$87,2)))</f>
        <v>0</v>
      </c>
      <c r="F78" s="75">
        <f>IF(ISTEXT($D78),(VLOOKUP($D78,'D3 Varieties'!$A$4:$C$64,3)),0)</f>
        <v>0</v>
      </c>
      <c r="G78" s="83"/>
      <c r="H78" s="74">
        <f t="shared" si="1"/>
        <v>0</v>
      </c>
      <c r="I78" s="77">
        <f t="shared" si="2"/>
        <v>0</v>
      </c>
      <c r="J78" s="74">
        <f t="shared" si="5"/>
        <v>0</v>
      </c>
      <c r="K78" s="77">
        <f t="shared" si="3"/>
        <v>0</v>
      </c>
    </row>
    <row r="79" spans="1:12" ht="13.5" customHeight="1">
      <c r="A79" s="4" t="b">
        <f t="shared" si="4"/>
        <v>0</v>
      </c>
      <c r="B79" s="80"/>
      <c r="C79" s="82"/>
      <c r="D79" s="73"/>
      <c r="E79" s="74">
        <f>IF($A79=FALSE,0,(VLOOKUP($D79,'D3 Varieties'!$A$4:$C$87,2)))</f>
        <v>0</v>
      </c>
      <c r="F79" s="75">
        <f>IF(ISTEXT($D79),(VLOOKUP($D79,'D3 Varieties'!$A$4:$C$64,3)),0)</f>
        <v>0</v>
      </c>
      <c r="G79" s="83"/>
      <c r="H79" s="74">
        <f t="shared" si="1"/>
        <v>0</v>
      </c>
      <c r="I79" s="77">
        <f t="shared" si="2"/>
        <v>0</v>
      </c>
      <c r="J79" s="74">
        <f t="shared" si="5"/>
        <v>0</v>
      </c>
      <c r="K79" s="77">
        <f t="shared" si="3"/>
        <v>0</v>
      </c>
    </row>
    <row r="80" spans="1:12" ht="13.5" customHeight="1">
      <c r="A80" s="4" t="b">
        <f t="shared" si="4"/>
        <v>0</v>
      </c>
      <c r="B80" s="80"/>
      <c r="C80" s="82"/>
      <c r="D80" s="73"/>
      <c r="E80" s="74">
        <f>IF($A80=FALSE,0,(VLOOKUP($D80,'D3 Varieties'!$A$4:$C$87,2)))</f>
        <v>0</v>
      </c>
      <c r="F80" s="75">
        <f>IF(ISTEXT($D80),(VLOOKUP($D80,'D3 Varieties'!$A$4:$C$64,3)),0)</f>
        <v>0</v>
      </c>
      <c r="G80" s="83"/>
      <c r="H80" s="74">
        <f t="shared" si="1"/>
        <v>0</v>
      </c>
      <c r="I80" s="77">
        <f t="shared" si="2"/>
        <v>0</v>
      </c>
      <c r="J80" s="74">
        <f t="shared" si="5"/>
        <v>0</v>
      </c>
      <c r="K80" s="77">
        <f t="shared" si="3"/>
        <v>0</v>
      </c>
    </row>
    <row r="81" spans="1:12" ht="15" customHeight="1">
      <c r="A81" s="4" t="b">
        <f t="shared" si="4"/>
        <v>0</v>
      </c>
      <c r="B81" s="80"/>
      <c r="C81" s="82"/>
      <c r="D81" s="73"/>
      <c r="E81" s="74">
        <f>IF($A81=FALSE,0,(VLOOKUP($D81,'D3 Varieties'!$A$4:$C$87,2)))</f>
        <v>0</v>
      </c>
      <c r="F81" s="75">
        <f>IF(ISTEXT($D81),(VLOOKUP($D81,'D3 Varieties'!$A$4:$C$64,3)),0)</f>
        <v>0</v>
      </c>
      <c r="G81" s="83"/>
      <c r="H81" s="74">
        <f t="shared" si="1"/>
        <v>0</v>
      </c>
      <c r="I81" s="77">
        <f t="shared" si="2"/>
        <v>0</v>
      </c>
      <c r="J81" s="74">
        <f t="shared" si="5"/>
        <v>0</v>
      </c>
      <c r="K81" s="77">
        <f t="shared" si="3"/>
        <v>0</v>
      </c>
    </row>
    <row r="82" spans="1:12" ht="17.25" customHeight="1">
      <c r="A82" s="4" t="b">
        <f t="shared" si="4"/>
        <v>0</v>
      </c>
      <c r="B82" s="80"/>
      <c r="C82" s="82"/>
      <c r="D82" s="73"/>
      <c r="E82" s="74">
        <f>IF($A82=FALSE,0,(VLOOKUP($D82,'D3 Varieties'!$A$4:$C$87,2)))</f>
        <v>0</v>
      </c>
      <c r="F82" s="75">
        <f>IF(ISTEXT($D82),(VLOOKUP($D82,'D3 Varieties'!$A$4:$C$64,3)),0)</f>
        <v>0</v>
      </c>
      <c r="G82" s="83"/>
      <c r="H82" s="74">
        <f t="shared" si="1"/>
        <v>0</v>
      </c>
      <c r="I82" s="77">
        <f t="shared" si="2"/>
        <v>0</v>
      </c>
      <c r="J82" s="74">
        <f t="shared" si="5"/>
        <v>0</v>
      </c>
      <c r="K82" s="77">
        <f t="shared" si="3"/>
        <v>0</v>
      </c>
    </row>
    <row r="83" spans="1:12" ht="17.25" customHeight="1">
      <c r="A83" s="4" t="b">
        <f t="shared" si="4"/>
        <v>0</v>
      </c>
      <c r="B83" s="84"/>
      <c r="C83" s="85"/>
      <c r="D83" s="73"/>
      <c r="E83" s="74">
        <f>IF($A83=FALSE,0,(VLOOKUP($D83,'D3 Varieties'!$A$4:$C$87,2)))</f>
        <v>0</v>
      </c>
      <c r="F83" s="75">
        <f>IF(ISTEXT($D83),(VLOOKUP($D83,'D3 Varieties'!$A$4:$C$64,3)),0)</f>
        <v>0</v>
      </c>
      <c r="G83" s="83"/>
      <c r="H83" s="74">
        <f t="shared" si="1"/>
        <v>0</v>
      </c>
      <c r="I83" s="77">
        <f t="shared" si="2"/>
        <v>0</v>
      </c>
      <c r="J83" s="74">
        <f t="shared" si="5"/>
        <v>0</v>
      </c>
      <c r="K83" s="77">
        <f t="shared" si="3"/>
        <v>0</v>
      </c>
    </row>
    <row r="84" spans="1:12" ht="19.5" customHeight="1">
      <c r="A84" s="4" t="b">
        <f t="shared" si="0"/>
        <v>1</v>
      </c>
      <c r="B84" s="103" t="s">
        <v>11</v>
      </c>
      <c r="C84" s="103"/>
      <c r="D84" s="104"/>
      <c r="E84" s="104"/>
      <c r="F84" s="104"/>
      <c r="G84" s="72">
        <f>SUM(G72:G83)</f>
        <v>0</v>
      </c>
      <c r="H84" s="105">
        <f>SUM(H72:H83)</f>
        <v>0</v>
      </c>
      <c r="I84" s="105"/>
      <c r="J84" s="105">
        <f>SUM(J72:J83)</f>
        <v>0</v>
      </c>
      <c r="K84" s="105"/>
    </row>
    <row r="85" spans="1:12">
      <c r="A85" s="4" t="b">
        <f t="shared" si="0"/>
        <v>1</v>
      </c>
      <c r="B85" s="98" t="s">
        <v>33</v>
      </c>
      <c r="C85" s="98"/>
      <c r="D85" s="98"/>
      <c r="E85" s="98"/>
      <c r="F85" s="98"/>
      <c r="G85" s="98"/>
      <c r="H85" s="98"/>
      <c r="I85" s="98"/>
      <c r="J85" s="98"/>
      <c r="K85" s="98"/>
      <c r="L85" s="98"/>
    </row>
    <row r="86" spans="1:12" ht="41.25" customHeight="1">
      <c r="A86" s="4" t="b">
        <f t="shared" si="0"/>
        <v>1</v>
      </c>
      <c r="B86" s="99" t="s">
        <v>157</v>
      </c>
      <c r="C86" s="100"/>
      <c r="D86" s="100"/>
      <c r="E86" s="100"/>
      <c r="F86" s="100"/>
      <c r="G86" s="100"/>
      <c r="H86" s="100"/>
      <c r="I86" s="100"/>
      <c r="J86" s="100"/>
      <c r="K86" s="100"/>
      <c r="L86" s="101"/>
    </row>
    <row r="87" spans="1:12">
      <c r="A87" s="4" t="b">
        <f t="shared" si="0"/>
        <v>1</v>
      </c>
      <c r="B87" s="98" t="s">
        <v>19</v>
      </c>
      <c r="C87" s="98"/>
      <c r="D87" s="98"/>
      <c r="E87" s="98"/>
      <c r="F87" s="98"/>
      <c r="G87" s="98"/>
      <c r="H87" s="98"/>
      <c r="I87" s="98"/>
      <c r="J87" s="98"/>
      <c r="K87" s="98"/>
      <c r="L87" s="98"/>
    </row>
    <row r="88" spans="1:12" ht="54.75" customHeight="1">
      <c r="A88" s="4" t="b">
        <f t="shared" si="0"/>
        <v>1</v>
      </c>
      <c r="B88" s="99" t="s">
        <v>155</v>
      </c>
      <c r="C88" s="100"/>
      <c r="D88" s="100"/>
      <c r="E88" s="100"/>
      <c r="F88" s="100"/>
      <c r="G88" s="100"/>
      <c r="H88" s="100"/>
      <c r="I88" s="100"/>
      <c r="J88" s="100"/>
      <c r="K88" s="100"/>
      <c r="L88" s="101"/>
    </row>
    <row r="89" spans="1:12">
      <c r="A89" s="4" t="b">
        <f t="shared" si="0"/>
        <v>1</v>
      </c>
      <c r="B89" s="98" t="s">
        <v>20</v>
      </c>
      <c r="C89" s="98"/>
      <c r="D89" s="98"/>
      <c r="E89" s="98" t="s">
        <v>4</v>
      </c>
      <c r="F89" s="98"/>
      <c r="G89" s="98"/>
      <c r="H89" s="98"/>
      <c r="I89" s="98"/>
      <c r="J89" s="98"/>
      <c r="K89" s="98"/>
      <c r="L89" s="98"/>
    </row>
    <row r="90" spans="1:12" ht="69.75" customHeight="1">
      <c r="A90" s="4" t="b">
        <f t="shared" si="0"/>
        <v>0</v>
      </c>
      <c r="B90" s="125"/>
      <c r="C90" s="126"/>
      <c r="D90" s="127"/>
      <c r="E90" s="108">
        <f>IF(ISTEXT($B90),(VLOOKUP($B90,Lookup!$A$17:$B$18,2,FALSE)),)</f>
        <v>0</v>
      </c>
      <c r="F90" s="128"/>
      <c r="G90" s="128"/>
      <c r="H90" s="128"/>
      <c r="I90" s="128"/>
      <c r="J90" s="128"/>
      <c r="K90" s="128"/>
      <c r="L90" s="129"/>
    </row>
    <row r="91" spans="1:12" ht="18" customHeight="1">
      <c r="A91" s="4" t="b">
        <f t="shared" si="0"/>
        <v>1</v>
      </c>
      <c r="B91" s="9" t="s">
        <v>156</v>
      </c>
    </row>
    <row r="92" spans="1:12" ht="12.75" customHeight="1">
      <c r="A92" s="4" t="b">
        <f t="shared" si="0"/>
        <v>1</v>
      </c>
      <c r="B92" s="38" t="s">
        <v>120</v>
      </c>
      <c r="C92" s="7"/>
      <c r="D92" s="7"/>
      <c r="E92" s="7"/>
      <c r="F92" s="7"/>
      <c r="G92" s="7"/>
      <c r="H92" s="7"/>
      <c r="I92" s="7"/>
      <c r="J92" s="96">
        <v>42461</v>
      </c>
      <c r="K92" s="97"/>
      <c r="L92" s="97"/>
    </row>
    <row r="93" spans="1:12" ht="18">
      <c r="A93" s="4" t="b">
        <f t="shared" si="0"/>
        <v>1</v>
      </c>
      <c r="B93" s="130" t="s">
        <v>46</v>
      </c>
      <c r="C93" s="130"/>
      <c r="D93" s="130"/>
      <c r="E93" s="130"/>
      <c r="F93" s="130"/>
      <c r="G93" s="130"/>
      <c r="H93" s="130"/>
      <c r="I93" s="130"/>
      <c r="J93" s="130"/>
      <c r="K93" s="130"/>
      <c r="L93" s="130"/>
    </row>
    <row r="94" spans="1:12">
      <c r="A94" s="4" t="b">
        <f t="shared" si="0"/>
        <v>0</v>
      </c>
      <c r="B94" s="117"/>
      <c r="C94" s="118"/>
      <c r="D94" s="118"/>
      <c r="E94" s="118"/>
      <c r="F94" s="118"/>
      <c r="G94" s="118"/>
      <c r="H94" s="118"/>
      <c r="I94" s="118"/>
      <c r="J94" s="118"/>
      <c r="K94" s="118"/>
      <c r="L94" s="119"/>
    </row>
    <row r="95" spans="1:12" ht="44.25" customHeight="1">
      <c r="A95" s="4" t="b">
        <f t="shared" si="0"/>
        <v>0</v>
      </c>
      <c r="B95" s="124"/>
      <c r="C95" s="109"/>
      <c r="D95" s="109"/>
      <c r="E95" s="109"/>
      <c r="F95" s="109"/>
      <c r="G95" s="109"/>
      <c r="H95" s="109"/>
      <c r="I95" s="109"/>
      <c r="J95" s="109"/>
      <c r="K95" s="109"/>
      <c r="L95" s="110"/>
    </row>
    <row r="96" spans="1:12" ht="159.75" hidden="1" customHeight="1">
      <c r="A96" s="4" t="b">
        <f t="shared" si="0"/>
        <v>0</v>
      </c>
      <c r="B96" s="111"/>
      <c r="C96" s="112"/>
      <c r="D96" s="113"/>
      <c r="E96" s="108">
        <f>IF(ISTEXT($B96),(VLOOKUP($B96,Lookup!$A$22:$B$29,2,FALSE)),)</f>
        <v>0</v>
      </c>
      <c r="F96" s="114"/>
      <c r="G96" s="114"/>
      <c r="H96" s="114"/>
      <c r="I96" s="114"/>
      <c r="J96" s="114"/>
      <c r="K96" s="114"/>
      <c r="L96" s="115"/>
    </row>
    <row r="97" spans="1:12">
      <c r="A97" s="4" t="b">
        <v>1</v>
      </c>
      <c r="B97" s="98" t="s">
        <v>36</v>
      </c>
      <c r="C97" s="98"/>
      <c r="D97" s="98"/>
      <c r="E97" s="98"/>
      <c r="F97" s="98"/>
      <c r="G97" s="98"/>
      <c r="H97" s="98"/>
      <c r="I97" s="98"/>
      <c r="J97" s="98"/>
      <c r="K97" s="98"/>
      <c r="L97" s="98"/>
    </row>
    <row r="98" spans="1:12">
      <c r="A98" s="4" t="b">
        <v>1</v>
      </c>
      <c r="B98" s="25" t="s">
        <v>37</v>
      </c>
    </row>
    <row r="99" spans="1:12">
      <c r="A99" s="4" t="b">
        <v>1</v>
      </c>
      <c r="J99"/>
    </row>
    <row r="100" spans="1:12">
      <c r="A100" s="4" t="b">
        <v>1</v>
      </c>
      <c r="B100"/>
      <c r="C100"/>
      <c r="D100"/>
      <c r="E100"/>
      <c r="F100"/>
      <c r="G100"/>
      <c r="H100"/>
      <c r="I100"/>
      <c r="J100"/>
    </row>
    <row r="101" spans="1:12">
      <c r="A101" s="4" t="b">
        <v>1</v>
      </c>
      <c r="B101" s="29"/>
      <c r="C101" s="29"/>
      <c r="D101" s="29"/>
      <c r="E101" s="29"/>
      <c r="F101"/>
      <c r="G101"/>
      <c r="H101"/>
      <c r="I101"/>
      <c r="J101"/>
    </row>
    <row r="102" spans="1:12">
      <c r="A102" s="4" t="b">
        <v>1</v>
      </c>
      <c r="B102"/>
      <c r="C102"/>
      <c r="D102"/>
      <c r="E102"/>
      <c r="F102"/>
      <c r="G102"/>
      <c r="H102"/>
      <c r="I102"/>
      <c r="J102"/>
    </row>
    <row r="103" spans="1:12" ht="15">
      <c r="A103" s="4" t="b">
        <v>1</v>
      </c>
      <c r="B103" s="30"/>
      <c r="C103"/>
      <c r="D103"/>
      <c r="E103"/>
      <c r="F103"/>
      <c r="G103"/>
      <c r="H103"/>
      <c r="I103"/>
      <c r="J103"/>
    </row>
    <row r="104" spans="1:12" ht="15">
      <c r="A104" s="4" t="b">
        <v>1</v>
      </c>
      <c r="B104" s="30"/>
      <c r="C104"/>
      <c r="D104"/>
      <c r="E104"/>
      <c r="F104"/>
      <c r="G104"/>
      <c r="H104"/>
      <c r="I104"/>
      <c r="J104"/>
    </row>
    <row r="105" spans="1:12">
      <c r="A105" s="4" t="b">
        <v>1</v>
      </c>
      <c r="B105"/>
      <c r="C105"/>
      <c r="D105"/>
      <c r="E105"/>
      <c r="F105"/>
      <c r="G105"/>
      <c r="H105"/>
      <c r="I105"/>
      <c r="J105"/>
    </row>
    <row r="106" spans="1:12">
      <c r="A106" s="4" t="b">
        <v>1</v>
      </c>
      <c r="B106"/>
      <c r="C106"/>
      <c r="D106"/>
      <c r="E106"/>
      <c r="F106"/>
      <c r="G106"/>
      <c r="H106"/>
      <c r="I106"/>
      <c r="J106"/>
    </row>
    <row r="107" spans="1:12">
      <c r="A107" s="4" t="b">
        <v>1</v>
      </c>
      <c r="B107"/>
      <c r="C107"/>
      <c r="D107"/>
      <c r="E107"/>
      <c r="F107"/>
      <c r="G107"/>
      <c r="H107"/>
      <c r="I107"/>
      <c r="J107"/>
    </row>
    <row r="108" spans="1:12" ht="40.5" customHeight="1">
      <c r="A108" s="4" t="b">
        <v>1</v>
      </c>
      <c r="B108"/>
      <c r="C108"/>
      <c r="D108"/>
      <c r="E108"/>
      <c r="F108"/>
      <c r="G108"/>
      <c r="H108"/>
      <c r="I108"/>
      <c r="J108"/>
    </row>
    <row r="109" spans="1:12">
      <c r="A109" s="4" t="b">
        <v>1</v>
      </c>
      <c r="B109"/>
      <c r="C109"/>
      <c r="D109"/>
      <c r="E109"/>
      <c r="F109"/>
      <c r="G109"/>
      <c r="H109"/>
      <c r="I109"/>
      <c r="J109"/>
    </row>
    <row r="110" spans="1:12">
      <c r="A110" s="4" t="b">
        <v>1</v>
      </c>
      <c r="B110"/>
      <c r="C110"/>
      <c r="D110"/>
      <c r="E110"/>
      <c r="F110"/>
      <c r="G110"/>
      <c r="H110"/>
      <c r="I110"/>
      <c r="J110"/>
    </row>
    <row r="111" spans="1:12">
      <c r="A111" s="4" t="b">
        <v>1</v>
      </c>
      <c r="B111" s="14"/>
      <c r="C111" s="14"/>
      <c r="D111" s="14"/>
      <c r="E111" s="14"/>
      <c r="F111" s="14"/>
      <c r="G111"/>
      <c r="H111" s="14"/>
      <c r="I111" s="14"/>
      <c r="J111"/>
    </row>
    <row r="112" spans="1:12">
      <c r="A112" s="4" t="b">
        <v>1</v>
      </c>
      <c r="B112" t="s">
        <v>34</v>
      </c>
      <c r="C112"/>
      <c r="D112"/>
      <c r="E112"/>
      <c r="F112"/>
      <c r="G112"/>
      <c r="H112" t="s">
        <v>35</v>
      </c>
      <c r="I112"/>
      <c r="J112"/>
    </row>
    <row r="113" spans="1:10">
      <c r="A113" s="4" t="b">
        <v>1</v>
      </c>
      <c r="B113"/>
      <c r="C113"/>
      <c r="D113"/>
      <c r="E113"/>
      <c r="F113"/>
      <c r="G113"/>
      <c r="H113"/>
      <c r="I113"/>
      <c r="J113"/>
    </row>
    <row r="114" spans="1:10">
      <c r="A114" s="4" t="b">
        <v>1</v>
      </c>
      <c r="B114"/>
      <c r="C114"/>
      <c r="D114"/>
      <c r="E114"/>
      <c r="F114"/>
      <c r="G114"/>
      <c r="H114"/>
      <c r="I114"/>
      <c r="J114"/>
    </row>
    <row r="115" spans="1:10">
      <c r="A115" s="4" t="b">
        <v>1</v>
      </c>
      <c r="B115"/>
      <c r="C115"/>
      <c r="D115"/>
      <c r="E115"/>
      <c r="F115"/>
      <c r="G115"/>
      <c r="H115"/>
      <c r="I115"/>
      <c r="J115"/>
    </row>
    <row r="116" spans="1:10">
      <c r="J116"/>
    </row>
  </sheetData>
  <autoFilter ref="A61:A115">
    <filterColumn colId="0">
      <filters>
        <filter val="TRUE"/>
      </filters>
    </filterColumn>
  </autoFilter>
  <mergeCells count="43">
    <mergeCell ref="B55:L55"/>
    <mergeCell ref="B66:L66"/>
    <mergeCell ref="J92:L92"/>
    <mergeCell ref="B93:L93"/>
    <mergeCell ref="B87:L87"/>
    <mergeCell ref="B88:L88"/>
    <mergeCell ref="J56:L56"/>
    <mergeCell ref="E63:L63"/>
    <mergeCell ref="B57:L57"/>
    <mergeCell ref="B70:K70"/>
    <mergeCell ref="B68:D68"/>
    <mergeCell ref="E68:L68"/>
    <mergeCell ref="B69:D69"/>
    <mergeCell ref="E69:L69"/>
    <mergeCell ref="B62:D62"/>
    <mergeCell ref="K59:L59"/>
    <mergeCell ref="B97:L97"/>
    <mergeCell ref="B96:D96"/>
    <mergeCell ref="E96:L96"/>
    <mergeCell ref="B63:D63"/>
    <mergeCell ref="B94:L94"/>
    <mergeCell ref="J65:L65"/>
    <mergeCell ref="B64:L64"/>
    <mergeCell ref="B67:L67"/>
    <mergeCell ref="B95:L95"/>
    <mergeCell ref="B90:D90"/>
    <mergeCell ref="E90:L90"/>
    <mergeCell ref="J6:L6"/>
    <mergeCell ref="B85:L85"/>
    <mergeCell ref="B86:L86"/>
    <mergeCell ref="B89:D89"/>
    <mergeCell ref="E89:L89"/>
    <mergeCell ref="E71:F71"/>
    <mergeCell ref="B84:F84"/>
    <mergeCell ref="J71:K71"/>
    <mergeCell ref="H84:I84"/>
    <mergeCell ref="J84:K84"/>
    <mergeCell ref="B61:D61"/>
    <mergeCell ref="E61:L61"/>
    <mergeCell ref="B59:C59"/>
    <mergeCell ref="E59:F59"/>
    <mergeCell ref="G59:I59"/>
    <mergeCell ref="E62:L62"/>
  </mergeCells>
  <phoneticPr fontId="6" type="noConversion"/>
  <dataValidations count="5">
    <dataValidation type="list" allowBlank="1" showInputMessage="1" showErrorMessage="1" sqref="B96:D96">
      <formula1>MCM</formula1>
    </dataValidation>
    <dataValidation type="list" allowBlank="1" showInputMessage="1" showErrorMessage="1" sqref="D72:D83">
      <formula1>Z3_Varieties</formula1>
    </dataValidation>
    <dataValidation type="list" allowBlank="1" showInputMessage="1" showErrorMessage="1" sqref="B69:D69">
      <formula1>seeding_op</formula1>
    </dataValidation>
    <dataValidation type="list" allowBlank="1" showInputMessage="1" showErrorMessage="1" sqref="B62:D63">
      <formula1>seedbed</formula1>
    </dataValidation>
    <dataValidation type="list" allowBlank="1" showInputMessage="1" showErrorMessage="1" sqref="B90:D90">
      <formula1>weed</formula1>
    </dataValidation>
  </dataValidations>
  <pageMargins left="0.5" right="0.5" top="0.5" bottom="1" header="0.5" footer="0.25"/>
  <pageSetup orientation="portrait" horizontalDpi="4294967292" copies="2" r:id="rId1"/>
  <headerFooter alignWithMargins="0"/>
  <rowBreaks count="3" manualBreakCount="3">
    <brk id="54" min="1" max="11" man="1"/>
    <brk id="63" min="1" max="11" man="1"/>
    <brk id="90" min="1" max="11" man="1"/>
  </rowBreaks>
  <drawing r:id="rId2"/>
  <legacyDrawing r:id="rId3"/>
  <controls>
    <control shapeId="3087" r:id="rId4" name="CommandButton3"/>
    <control shapeId="3088" r:id="rId5" name="CommandButton4"/>
  </controls>
</worksheet>
</file>

<file path=xl/worksheets/sheet2.xml><?xml version="1.0" encoding="utf-8"?>
<worksheet xmlns="http://schemas.openxmlformats.org/spreadsheetml/2006/main" xmlns:r="http://schemas.openxmlformats.org/officeDocument/2006/relationships">
  <sheetPr codeName="Sheet1"/>
  <dimension ref="A1:AM131"/>
  <sheetViews>
    <sheetView workbookViewId="0">
      <selection sqref="A1:AM1"/>
    </sheetView>
  </sheetViews>
  <sheetFormatPr defaultRowHeight="14.25"/>
  <cols>
    <col min="1" max="1" width="29.5703125" customWidth="1"/>
    <col min="2" max="3" width="18" customWidth="1"/>
    <col min="4" max="5" width="2.85546875" style="21" customWidth="1"/>
    <col min="6" max="6" width="2.85546875" style="22" customWidth="1"/>
    <col min="7" max="7" width="2.42578125" customWidth="1"/>
    <col min="8" max="8" width="3.28515625" customWidth="1"/>
    <col min="9" max="9" width="2.7109375" hidden="1" customWidth="1"/>
    <col min="10" max="10" width="2.7109375" customWidth="1"/>
    <col min="11" max="11" width="3" customWidth="1"/>
    <col min="12" max="12" width="2.85546875" customWidth="1"/>
    <col min="13" max="13" width="0.140625" hidden="1" customWidth="1"/>
    <col min="14" max="14" width="2.85546875" customWidth="1"/>
    <col min="15" max="15" width="2.5703125" customWidth="1"/>
    <col min="16" max="16" width="0.42578125" hidden="1" customWidth="1"/>
    <col min="17" max="17" width="2.7109375" hidden="1" customWidth="1"/>
    <col min="18" max="18" width="2.7109375" customWidth="1"/>
    <col min="19" max="19" width="2.85546875" customWidth="1"/>
    <col min="20" max="20" width="0.28515625" customWidth="1"/>
    <col min="21" max="21" width="13.85546875" customWidth="1"/>
    <col min="22" max="25" width="2.7109375" customWidth="1"/>
    <col min="26" max="26" width="3.28515625" customWidth="1"/>
    <col min="27" max="31" width="2.7109375" hidden="1" customWidth="1"/>
    <col min="32" max="32" width="9.140625" hidden="1" customWidth="1"/>
    <col min="33" max="33" width="0.140625" hidden="1" customWidth="1"/>
    <col min="34" max="38" width="2.7109375" hidden="1" customWidth="1"/>
    <col min="39" max="39" width="67.28515625" style="17" customWidth="1"/>
  </cols>
  <sheetData>
    <row r="1" spans="1:39" ht="24.75" customHeight="1">
      <c r="A1" s="138" t="s">
        <v>118</v>
      </c>
      <c r="B1" s="138"/>
      <c r="C1" s="138"/>
      <c r="D1" s="138"/>
      <c r="E1" s="138"/>
      <c r="F1" s="138"/>
      <c r="G1" s="138"/>
      <c r="H1" s="138"/>
      <c r="I1" s="138"/>
      <c r="J1" s="138"/>
      <c r="K1" s="138"/>
      <c r="L1" s="138"/>
      <c r="M1" s="138"/>
      <c r="N1" s="138"/>
      <c r="O1" s="138"/>
      <c r="P1" s="138"/>
      <c r="Q1" s="138"/>
      <c r="R1" s="138"/>
      <c r="S1" s="138"/>
      <c r="T1" s="138"/>
      <c r="U1" s="138"/>
      <c r="V1" s="123"/>
      <c r="W1" s="123"/>
      <c r="X1" s="123"/>
      <c r="Y1" s="123"/>
      <c r="Z1" s="123"/>
      <c r="AA1" s="123"/>
      <c r="AB1" s="123"/>
      <c r="AC1" s="123"/>
      <c r="AD1" s="123"/>
      <c r="AE1" s="123"/>
      <c r="AF1" s="123"/>
      <c r="AG1" s="123"/>
      <c r="AH1" s="123"/>
      <c r="AI1" s="123"/>
      <c r="AJ1" s="123"/>
      <c r="AK1" s="123"/>
      <c r="AL1" s="123"/>
      <c r="AM1" s="123"/>
    </row>
    <row r="2" spans="1:39" ht="61.5" customHeight="1">
      <c r="A2" s="134" t="s">
        <v>26</v>
      </c>
      <c r="B2" s="136" t="s">
        <v>27</v>
      </c>
      <c r="C2" s="2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row>
    <row r="3" spans="1:39" ht="117.75" customHeight="1">
      <c r="A3" s="135"/>
      <c r="B3" s="137"/>
      <c r="C3" s="42"/>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25.5">
      <c r="A4" s="44" t="s">
        <v>60</v>
      </c>
      <c r="B4" s="67">
        <v>5</v>
      </c>
      <c r="C4" s="66" t="s">
        <v>28</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39" ht="15">
      <c r="A5" s="88" t="s">
        <v>132</v>
      </c>
      <c r="B5" s="67">
        <v>3.2</v>
      </c>
      <c r="C5" s="66" t="s">
        <v>28</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row>
    <row r="6" spans="1:39" ht="15">
      <c r="A6" s="90" t="s">
        <v>133</v>
      </c>
      <c r="B6" s="67">
        <v>13.6</v>
      </c>
      <c r="C6" s="66" t="s">
        <v>28</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row>
    <row r="7" spans="1:39" ht="15">
      <c r="A7" s="90" t="s">
        <v>134</v>
      </c>
      <c r="B7" s="67">
        <v>4</v>
      </c>
      <c r="C7" s="66" t="s">
        <v>28</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row>
    <row r="8" spans="1:39" ht="15">
      <c r="A8" s="88" t="s">
        <v>135</v>
      </c>
      <c r="B8" s="67">
        <v>11.7</v>
      </c>
      <c r="C8" s="66" t="s">
        <v>28</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1:39" ht="15">
      <c r="A9" s="90" t="s">
        <v>136</v>
      </c>
      <c r="B9" s="67">
        <v>11.9</v>
      </c>
      <c r="C9" s="66" t="s">
        <v>28</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row>
    <row r="10" spans="1:39" ht="15">
      <c r="A10" s="92" t="s">
        <v>137</v>
      </c>
      <c r="B10" s="67">
        <v>0.3</v>
      </c>
      <c r="C10" s="66" t="s">
        <v>28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row>
    <row r="11" spans="1:39" ht="25.5">
      <c r="A11" s="44" t="s">
        <v>61</v>
      </c>
      <c r="B11" s="67">
        <v>6</v>
      </c>
      <c r="C11" s="66" t="s">
        <v>28</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row>
    <row r="12" spans="1:39" ht="15">
      <c r="A12" s="44" t="s">
        <v>62</v>
      </c>
      <c r="B12" s="67">
        <v>3.4</v>
      </c>
      <c r="C12" s="66" t="s">
        <v>28</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row>
    <row r="13" spans="1:39" ht="25.5">
      <c r="A13" s="89" t="s">
        <v>63</v>
      </c>
      <c r="B13" s="67">
        <v>2</v>
      </c>
      <c r="C13" s="66" t="s">
        <v>28</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row>
    <row r="14" spans="1:39" ht="15">
      <c r="A14" s="89" t="s">
        <v>64</v>
      </c>
      <c r="B14" s="67">
        <v>3</v>
      </c>
      <c r="C14" s="66" t="s">
        <v>28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row>
    <row r="15" spans="1:39" ht="51">
      <c r="A15" s="89" t="s">
        <v>112</v>
      </c>
      <c r="B15" s="67">
        <v>3</v>
      </c>
      <c r="C15" s="66" t="s">
        <v>28</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row>
    <row r="16" spans="1:39" ht="15">
      <c r="A16" s="89" t="s">
        <v>67</v>
      </c>
      <c r="B16" s="67">
        <v>3</v>
      </c>
      <c r="C16" s="66" t="s">
        <v>28</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row>
    <row r="17" spans="1:39" ht="15">
      <c r="A17" s="89" t="s">
        <v>68</v>
      </c>
      <c r="B17" s="67">
        <v>13.6</v>
      </c>
      <c r="C17" s="66" t="s">
        <v>28</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row>
    <row r="18" spans="1:39" ht="15">
      <c r="A18" s="89" t="s">
        <v>69</v>
      </c>
      <c r="B18" s="67">
        <v>2.6</v>
      </c>
      <c r="C18" s="66" t="s">
        <v>28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row>
    <row r="19" spans="1:39" ht="30">
      <c r="A19" s="87" t="s">
        <v>138</v>
      </c>
      <c r="B19" s="67">
        <v>12.3</v>
      </c>
      <c r="C19" s="66" t="s">
        <v>28</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39" ht="15">
      <c r="A20" s="89" t="s">
        <v>70</v>
      </c>
      <c r="B20" s="67">
        <v>1.2</v>
      </c>
      <c r="C20" s="66" t="s">
        <v>28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row>
    <row r="21" spans="1:39" ht="25.5">
      <c r="A21" s="89" t="s">
        <v>71</v>
      </c>
      <c r="B21" s="67">
        <v>8</v>
      </c>
      <c r="C21" s="66" t="s">
        <v>28</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row>
    <row r="22" spans="1:39" ht="15">
      <c r="A22" s="89" t="s">
        <v>53</v>
      </c>
      <c r="B22" s="67">
        <v>5</v>
      </c>
      <c r="C22" s="66" t="s">
        <v>28</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row>
    <row r="23" spans="1:39" ht="15">
      <c r="A23" s="87" t="s">
        <v>139</v>
      </c>
      <c r="B23" s="67">
        <v>32.4</v>
      </c>
      <c r="C23" s="66" t="s">
        <v>28</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row>
    <row r="24" spans="1:39" ht="15">
      <c r="A24" s="87" t="s">
        <v>140</v>
      </c>
      <c r="B24" s="67">
        <v>84.7</v>
      </c>
      <c r="C24" s="66" t="s">
        <v>28</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row>
    <row r="25" spans="1:39" ht="15">
      <c r="A25" s="89" t="s">
        <v>113</v>
      </c>
      <c r="B25" s="67">
        <v>1.2</v>
      </c>
      <c r="C25" s="66" t="s">
        <v>28</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row>
    <row r="26" spans="1:39" ht="25.5">
      <c r="A26" s="89" t="s">
        <v>114</v>
      </c>
      <c r="B26" s="67">
        <v>2</v>
      </c>
      <c r="C26" s="66" t="s">
        <v>28</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row>
    <row r="27" spans="1:39" ht="15">
      <c r="A27" s="93" t="s">
        <v>141</v>
      </c>
      <c r="B27" s="67">
        <v>0.3</v>
      </c>
      <c r="C27" s="66" t="s">
        <v>28</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row>
    <row r="28" spans="1:39" ht="15">
      <c r="A28" s="95" t="s">
        <v>74</v>
      </c>
      <c r="B28" s="67">
        <v>1</v>
      </c>
      <c r="C28" s="66"/>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row>
    <row r="29" spans="1:39" ht="25.5">
      <c r="A29" s="89" t="s">
        <v>75</v>
      </c>
      <c r="B29" s="67">
        <v>10</v>
      </c>
      <c r="C29" s="66" t="s">
        <v>28</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row>
    <row r="30" spans="1:39" ht="25.5">
      <c r="A30" s="91" t="s">
        <v>76</v>
      </c>
      <c r="B30" s="67">
        <v>10</v>
      </c>
      <c r="C30" s="66" t="s">
        <v>28</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row>
    <row r="31" spans="1:39" ht="25.5">
      <c r="A31" s="89" t="s">
        <v>77</v>
      </c>
      <c r="B31" s="67">
        <v>10</v>
      </c>
      <c r="C31" s="66" t="s">
        <v>28</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row>
    <row r="32" spans="1:39" ht="15">
      <c r="A32" s="91" t="s">
        <v>78</v>
      </c>
      <c r="B32" s="67">
        <v>15</v>
      </c>
      <c r="C32" s="66" t="s">
        <v>28</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row>
    <row r="33" spans="1:39" ht="15">
      <c r="A33" s="86" t="s">
        <v>142</v>
      </c>
      <c r="B33" s="67">
        <v>1.5</v>
      </c>
      <c r="C33" s="66" t="s">
        <v>28</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row>
    <row r="34" spans="1:39" ht="25.5">
      <c r="A34" s="44" t="s">
        <v>122</v>
      </c>
      <c r="B34" s="67">
        <v>1</v>
      </c>
      <c r="C34" s="66" t="s">
        <v>28</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row>
    <row r="35" spans="1:39" ht="25.5">
      <c r="A35" s="44" t="s">
        <v>115</v>
      </c>
      <c r="B35" s="68">
        <v>1</v>
      </c>
      <c r="C35" s="66" t="s">
        <v>28</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row>
    <row r="36" spans="1:39" ht="15">
      <c r="A36" s="44" t="s">
        <v>81</v>
      </c>
      <c r="B36" s="67">
        <v>4.5</v>
      </c>
      <c r="C36" s="66" t="s">
        <v>28</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row>
    <row r="37" spans="1:39" ht="15">
      <c r="A37" s="44" t="s">
        <v>82</v>
      </c>
      <c r="B37" s="67">
        <v>4.5</v>
      </c>
      <c r="C37" s="66" t="s">
        <v>28</v>
      </c>
      <c r="D37" s="19"/>
      <c r="E37" s="19"/>
      <c r="F37" s="20"/>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26.25">
      <c r="A38" s="44" t="s">
        <v>121</v>
      </c>
      <c r="B38" s="67">
        <v>5</v>
      </c>
      <c r="C38" s="66" t="s">
        <v>28</v>
      </c>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1:39" ht="25.5">
      <c r="A39" s="44" t="s">
        <v>116</v>
      </c>
      <c r="B39" s="67">
        <v>8</v>
      </c>
      <c r="C39" s="66" t="s">
        <v>28</v>
      </c>
      <c r="D39" s="15"/>
      <c r="E39" s="15"/>
      <c r="F39" s="15"/>
      <c r="G39" s="15"/>
      <c r="H39" s="15"/>
      <c r="I39" s="15"/>
      <c r="J39" s="15"/>
      <c r="K39" s="15"/>
      <c r="L39" s="15"/>
      <c r="M39" s="15"/>
      <c r="N39" s="15"/>
      <c r="O39" s="15"/>
      <c r="P39" s="15"/>
      <c r="Q39" s="15"/>
      <c r="R39" s="15"/>
      <c r="S39" s="15"/>
      <c r="T39" s="15"/>
      <c r="U39" s="16"/>
      <c r="AM39"/>
    </row>
    <row r="40" spans="1:39" ht="25.5">
      <c r="A40" s="44" t="s">
        <v>117</v>
      </c>
      <c r="B40" s="67">
        <v>10</v>
      </c>
      <c r="C40" s="66" t="s">
        <v>28</v>
      </c>
      <c r="D40" s="15"/>
      <c r="E40" s="15"/>
      <c r="F40" s="15"/>
      <c r="G40" s="15"/>
      <c r="H40" s="15"/>
      <c r="I40" s="15"/>
      <c r="J40" s="15"/>
      <c r="K40" s="15"/>
      <c r="L40" s="15"/>
      <c r="M40" s="15"/>
      <c r="N40" s="15"/>
      <c r="O40" s="15"/>
      <c r="P40" s="15"/>
      <c r="Q40" s="15"/>
      <c r="R40" s="15"/>
      <c r="S40" s="15"/>
      <c r="T40" s="15"/>
      <c r="U40" s="16"/>
      <c r="AM40"/>
    </row>
    <row r="41" spans="1:39" ht="15">
      <c r="A41" s="94" t="s">
        <v>143</v>
      </c>
      <c r="B41" s="67">
        <v>0.7</v>
      </c>
      <c r="C41" s="66" t="s">
        <v>28</v>
      </c>
      <c r="D41" s="15"/>
      <c r="E41" s="15"/>
      <c r="F41" s="15"/>
      <c r="G41" s="15"/>
      <c r="H41" s="15"/>
      <c r="I41" s="15"/>
      <c r="J41" s="15"/>
      <c r="K41" s="15"/>
      <c r="L41" s="15"/>
      <c r="M41" s="15"/>
      <c r="N41" s="15"/>
      <c r="O41" s="15"/>
      <c r="P41" s="15"/>
      <c r="Q41" s="15"/>
      <c r="R41" s="15"/>
      <c r="S41" s="15"/>
      <c r="T41" s="15"/>
      <c r="U41" s="16"/>
      <c r="AM41"/>
    </row>
    <row r="42" spans="1:39" ht="12.75">
      <c r="A42" s="44" t="s">
        <v>85</v>
      </c>
      <c r="B42" s="67">
        <v>4.5</v>
      </c>
      <c r="C42" s="66" t="s">
        <v>28</v>
      </c>
      <c r="D42" s="15"/>
      <c r="E42" s="15"/>
      <c r="F42" s="15"/>
      <c r="G42" s="15"/>
      <c r="H42" s="15"/>
      <c r="I42" s="15"/>
      <c r="J42" s="15"/>
      <c r="K42" s="15"/>
      <c r="L42" s="15"/>
      <c r="M42" s="15"/>
      <c r="N42" s="15"/>
      <c r="O42" s="15"/>
      <c r="P42" s="15"/>
      <c r="Q42" s="15"/>
      <c r="R42" s="15"/>
      <c r="S42" s="15"/>
      <c r="T42" s="15"/>
      <c r="U42" s="16"/>
      <c r="AM42"/>
    </row>
    <row r="43" spans="1:39" ht="15">
      <c r="A43" s="88" t="s">
        <v>144</v>
      </c>
      <c r="B43" s="67">
        <v>0.7</v>
      </c>
      <c r="C43" s="66" t="s">
        <v>28</v>
      </c>
      <c r="D43" s="15"/>
      <c r="E43" s="15"/>
      <c r="F43" s="15"/>
      <c r="G43" s="15"/>
      <c r="H43" s="15"/>
      <c r="I43" s="15"/>
      <c r="J43" s="15"/>
      <c r="K43" s="15"/>
      <c r="L43" s="15"/>
      <c r="M43" s="15"/>
      <c r="N43" s="15"/>
      <c r="O43" s="15"/>
      <c r="P43" s="15"/>
      <c r="Q43" s="15"/>
      <c r="R43" s="15"/>
      <c r="S43" s="15"/>
      <c r="T43" s="15"/>
      <c r="U43" s="16"/>
      <c r="AM43"/>
    </row>
    <row r="44" spans="1:39" ht="12.75">
      <c r="A44" s="44" t="s">
        <v>86</v>
      </c>
      <c r="B44" s="67">
        <v>2.2999999999999998</v>
      </c>
      <c r="C44" s="66" t="s">
        <v>28</v>
      </c>
      <c r="D44" s="15"/>
      <c r="E44" s="15"/>
      <c r="F44" s="15"/>
      <c r="G44" s="15"/>
      <c r="H44" s="15"/>
      <c r="I44" s="15"/>
      <c r="J44" s="15"/>
      <c r="K44" s="15"/>
      <c r="L44" s="15"/>
      <c r="M44" s="15"/>
      <c r="N44" s="15"/>
      <c r="O44" s="15"/>
      <c r="P44" s="15"/>
      <c r="Q44" s="15"/>
      <c r="R44" s="15"/>
      <c r="S44" s="15"/>
      <c r="T44" s="15"/>
      <c r="U44" s="16"/>
      <c r="AM44"/>
    </row>
    <row r="45" spans="1:39" ht="12.75">
      <c r="A45" s="44" t="s">
        <v>87</v>
      </c>
      <c r="B45" s="67">
        <v>4</v>
      </c>
      <c r="C45" s="66" t="s">
        <v>28</v>
      </c>
      <c r="D45" s="15"/>
      <c r="E45" s="15"/>
      <c r="F45" s="15"/>
      <c r="G45" s="15"/>
      <c r="H45" s="15"/>
      <c r="I45" s="15"/>
      <c r="J45" s="15"/>
      <c r="K45" s="15"/>
      <c r="L45" s="15"/>
      <c r="M45" s="15"/>
      <c r="N45" s="15"/>
      <c r="O45" s="15"/>
      <c r="P45" s="15"/>
      <c r="Q45" s="15"/>
      <c r="R45" s="15"/>
      <c r="S45" s="15"/>
      <c r="T45" s="15"/>
      <c r="U45" s="16"/>
      <c r="AM45"/>
    </row>
    <row r="46" spans="1:39" ht="12.75">
      <c r="A46" s="44" t="s">
        <v>88</v>
      </c>
      <c r="B46" s="67">
        <v>4</v>
      </c>
      <c r="C46" s="66" t="s">
        <v>28</v>
      </c>
      <c r="D46" s="15"/>
      <c r="E46" s="15"/>
      <c r="F46" s="15"/>
      <c r="G46" s="15"/>
      <c r="H46" s="15"/>
      <c r="I46" s="15"/>
      <c r="J46" s="15"/>
      <c r="K46" s="15"/>
      <c r="L46" s="15"/>
      <c r="M46" s="15"/>
      <c r="N46" s="15"/>
      <c r="O46" s="15"/>
      <c r="P46" s="15"/>
      <c r="Q46" s="15"/>
      <c r="R46" s="15"/>
      <c r="S46" s="15"/>
      <c r="T46" s="15"/>
      <c r="U46" s="16"/>
      <c r="AM46"/>
    </row>
    <row r="47" spans="1:39" ht="12.75">
      <c r="A47" s="44" t="s">
        <v>89</v>
      </c>
      <c r="B47" s="67">
        <v>1.5</v>
      </c>
      <c r="C47" s="66" t="s">
        <v>28</v>
      </c>
      <c r="D47" s="15"/>
      <c r="E47" s="15"/>
      <c r="F47" s="15"/>
      <c r="G47" s="15"/>
      <c r="H47" s="15"/>
      <c r="I47" s="15"/>
      <c r="J47" s="15"/>
      <c r="K47" s="15"/>
      <c r="L47" s="15"/>
      <c r="M47" s="15"/>
      <c r="N47" s="15"/>
      <c r="O47" s="15"/>
      <c r="P47" s="15"/>
      <c r="Q47" s="15"/>
      <c r="R47" s="15"/>
      <c r="S47" s="15"/>
      <c r="T47" s="15"/>
      <c r="U47" s="16"/>
      <c r="AM47"/>
    </row>
    <row r="48" spans="1:39" ht="12.75">
      <c r="A48" s="44" t="s">
        <v>90</v>
      </c>
      <c r="B48" s="67">
        <v>0.5</v>
      </c>
      <c r="C48" s="66" t="s">
        <v>28</v>
      </c>
      <c r="D48" s="15"/>
      <c r="E48" s="15"/>
      <c r="F48" s="15"/>
      <c r="G48" s="15"/>
      <c r="H48" s="15"/>
      <c r="I48" s="15"/>
      <c r="J48" s="15"/>
      <c r="K48" s="15"/>
      <c r="L48" s="15"/>
      <c r="M48" s="15"/>
      <c r="N48" s="15"/>
      <c r="O48" s="15"/>
      <c r="P48" s="15"/>
      <c r="Q48" s="15"/>
      <c r="R48" s="15"/>
      <c r="S48" s="15"/>
      <c r="T48" s="15"/>
      <c r="U48" s="16"/>
      <c r="AM48"/>
    </row>
    <row r="49" spans="1:39" ht="12.75">
      <c r="A49" s="44" t="s">
        <v>91</v>
      </c>
      <c r="B49" s="67">
        <v>3</v>
      </c>
      <c r="C49" s="66" t="s">
        <v>28</v>
      </c>
      <c r="D49" s="15"/>
      <c r="E49" s="15"/>
      <c r="F49" s="15"/>
      <c r="G49" s="15"/>
      <c r="H49" s="15"/>
      <c r="I49" s="15"/>
      <c r="J49" s="15"/>
      <c r="K49" s="15"/>
      <c r="L49" s="15"/>
      <c r="M49" s="15"/>
      <c r="N49" s="15"/>
      <c r="O49" s="15"/>
      <c r="P49" s="15"/>
      <c r="Q49" s="15"/>
      <c r="R49" s="15"/>
      <c r="S49" s="15"/>
      <c r="T49" s="15"/>
      <c r="U49" s="16"/>
      <c r="AM49"/>
    </row>
    <row r="50" spans="1:39" ht="12.75">
      <c r="A50" s="44" t="s">
        <v>92</v>
      </c>
      <c r="B50" s="67">
        <v>2.5</v>
      </c>
      <c r="C50" s="66" t="s">
        <v>28</v>
      </c>
      <c r="D50" s="15"/>
      <c r="E50" s="15"/>
      <c r="F50" s="15"/>
      <c r="G50" s="15"/>
      <c r="H50" s="15"/>
      <c r="I50" s="15"/>
      <c r="J50" s="15"/>
      <c r="K50" s="15"/>
      <c r="L50" s="15"/>
      <c r="M50" s="15"/>
      <c r="N50" s="15"/>
      <c r="O50" s="15"/>
      <c r="P50" s="15"/>
      <c r="Q50" s="15"/>
      <c r="R50" s="15"/>
      <c r="S50" s="15"/>
      <c r="T50" s="15"/>
      <c r="U50" s="16"/>
      <c r="AM50"/>
    </row>
    <row r="51" spans="1:39" ht="25.5">
      <c r="A51" s="44" t="s">
        <v>93</v>
      </c>
      <c r="B51" s="67">
        <v>3</v>
      </c>
      <c r="C51" s="66" t="s">
        <v>28</v>
      </c>
      <c r="D51" s="15"/>
      <c r="E51" s="15"/>
      <c r="F51" s="15"/>
      <c r="G51" s="15"/>
      <c r="H51" s="15"/>
      <c r="I51" s="15"/>
      <c r="J51" s="15"/>
      <c r="K51" s="15"/>
      <c r="L51" s="15"/>
      <c r="M51" s="15"/>
      <c r="N51" s="15"/>
      <c r="O51" s="15"/>
      <c r="P51" s="15"/>
      <c r="Q51" s="15"/>
      <c r="R51" s="15"/>
      <c r="S51" s="15"/>
      <c r="T51" s="15"/>
      <c r="U51" s="16"/>
      <c r="AM51"/>
    </row>
    <row r="52" spans="1:39" ht="25.5">
      <c r="A52" s="44" t="s">
        <v>94</v>
      </c>
      <c r="B52" s="67">
        <v>3</v>
      </c>
      <c r="C52" s="66" t="s">
        <v>28</v>
      </c>
      <c r="D52" s="15"/>
      <c r="E52" s="15"/>
      <c r="F52" s="15"/>
      <c r="G52" s="15"/>
      <c r="H52" s="15"/>
      <c r="I52" s="15"/>
      <c r="J52" s="15"/>
      <c r="K52" s="15"/>
      <c r="L52" s="15"/>
      <c r="M52" s="15"/>
      <c r="N52" s="15"/>
      <c r="O52" s="15"/>
      <c r="P52" s="15"/>
      <c r="Q52" s="15"/>
      <c r="R52" s="15"/>
      <c r="S52" s="15"/>
      <c r="T52" s="15"/>
      <c r="U52" s="16"/>
      <c r="AM52"/>
    </row>
    <row r="53" spans="1:39" ht="25.5">
      <c r="A53" s="44" t="s">
        <v>95</v>
      </c>
      <c r="B53" s="67">
        <v>13.4</v>
      </c>
      <c r="C53" s="66" t="s">
        <v>28</v>
      </c>
      <c r="D53" s="15"/>
      <c r="E53" s="15"/>
      <c r="F53" s="15"/>
      <c r="G53" s="15"/>
      <c r="H53" s="15"/>
      <c r="I53" s="15"/>
      <c r="J53" s="15"/>
      <c r="K53" s="15"/>
      <c r="L53" s="15"/>
      <c r="M53" s="15"/>
      <c r="N53" s="15"/>
      <c r="O53" s="15"/>
      <c r="P53" s="15"/>
      <c r="Q53" s="15"/>
      <c r="R53" s="15"/>
      <c r="S53" s="15"/>
      <c r="T53" s="15"/>
      <c r="U53" s="16"/>
      <c r="AM53"/>
    </row>
    <row r="54" spans="1:39" ht="15">
      <c r="A54" s="88" t="s">
        <v>145</v>
      </c>
      <c r="B54" s="67">
        <v>12.1</v>
      </c>
      <c r="C54" s="66" t="s">
        <v>28</v>
      </c>
      <c r="D54" s="15"/>
      <c r="E54" s="15"/>
      <c r="F54" s="15"/>
      <c r="G54" s="15"/>
      <c r="H54" s="15"/>
      <c r="I54" s="15"/>
      <c r="J54" s="15"/>
      <c r="K54" s="15"/>
      <c r="L54" s="15"/>
      <c r="M54" s="15"/>
      <c r="N54" s="15"/>
      <c r="O54" s="15"/>
      <c r="P54" s="15"/>
      <c r="Q54" s="15"/>
      <c r="R54" s="15"/>
      <c r="S54" s="15"/>
      <c r="T54" s="15"/>
      <c r="U54" s="16"/>
      <c r="AM54"/>
    </row>
    <row r="55" spans="1:39" ht="15">
      <c r="A55" s="88" t="s">
        <v>146</v>
      </c>
      <c r="B55" s="67">
        <v>3.7</v>
      </c>
      <c r="C55" s="66" t="s">
        <v>28</v>
      </c>
      <c r="D55" s="15"/>
      <c r="E55" s="15"/>
      <c r="F55" s="15"/>
      <c r="G55" s="15"/>
      <c r="H55" s="15"/>
      <c r="I55" s="15"/>
      <c r="J55" s="15"/>
      <c r="K55" s="15"/>
      <c r="L55" s="15"/>
      <c r="M55" s="15"/>
      <c r="N55" s="15"/>
      <c r="O55" s="15"/>
      <c r="P55" s="15"/>
      <c r="Q55" s="15"/>
      <c r="R55" s="15"/>
      <c r="S55" s="15"/>
      <c r="T55" s="15"/>
      <c r="U55" s="16"/>
      <c r="AM55"/>
    </row>
    <row r="56" spans="1:39" ht="25.5">
      <c r="A56" s="44" t="s">
        <v>96</v>
      </c>
      <c r="B56" s="67">
        <v>10</v>
      </c>
      <c r="C56" s="66" t="s">
        <v>28</v>
      </c>
      <c r="D56" s="15"/>
      <c r="E56" s="15"/>
      <c r="F56" s="15"/>
      <c r="G56" s="15"/>
      <c r="H56" s="15"/>
      <c r="I56" s="15"/>
      <c r="J56" s="15"/>
      <c r="K56" s="15"/>
      <c r="L56" s="15"/>
      <c r="M56" s="15"/>
      <c r="N56" s="15"/>
      <c r="O56" s="15"/>
      <c r="P56" s="15"/>
      <c r="Q56" s="15"/>
      <c r="R56" s="15"/>
      <c r="S56" s="15"/>
      <c r="T56" s="15"/>
      <c r="U56" s="16"/>
      <c r="AM56"/>
    </row>
    <row r="57" spans="1:39" ht="25.5">
      <c r="A57" s="44" t="s">
        <v>97</v>
      </c>
      <c r="B57" s="67">
        <v>10</v>
      </c>
      <c r="C57" s="66" t="s">
        <v>28</v>
      </c>
      <c r="D57" s="15"/>
      <c r="E57" s="15"/>
      <c r="F57" s="15"/>
      <c r="G57" s="15"/>
      <c r="H57" s="15"/>
      <c r="I57" s="15"/>
      <c r="J57" s="15"/>
      <c r="K57" s="15"/>
      <c r="L57" s="15"/>
      <c r="M57" s="15"/>
      <c r="N57" s="15"/>
      <c r="O57" s="15"/>
      <c r="P57" s="15"/>
      <c r="Q57" s="15"/>
      <c r="R57" s="15"/>
      <c r="S57" s="15"/>
      <c r="T57" s="15"/>
      <c r="U57" s="16"/>
      <c r="AM57"/>
    </row>
    <row r="58" spans="1:39" ht="12.75">
      <c r="A58" s="44" t="s">
        <v>99</v>
      </c>
      <c r="B58" s="67">
        <v>2</v>
      </c>
      <c r="C58" s="66" t="s">
        <v>28</v>
      </c>
      <c r="D58" s="15"/>
      <c r="E58" s="15"/>
      <c r="F58" s="15"/>
      <c r="G58" s="15"/>
      <c r="H58" s="15"/>
      <c r="I58" s="15"/>
      <c r="J58" s="15"/>
      <c r="K58" s="15"/>
      <c r="L58" s="15"/>
      <c r="M58" s="15"/>
      <c r="N58" s="15"/>
      <c r="O58" s="15"/>
      <c r="P58" s="15"/>
      <c r="Q58" s="15"/>
      <c r="R58" s="15"/>
      <c r="S58" s="15"/>
      <c r="T58" s="15"/>
      <c r="U58" s="16"/>
      <c r="AM58"/>
    </row>
    <row r="59" spans="1:39" ht="15">
      <c r="A59" s="90" t="s">
        <v>147</v>
      </c>
      <c r="B59" s="67">
        <v>5.5</v>
      </c>
      <c r="C59" s="66" t="s">
        <v>28</v>
      </c>
      <c r="D59" s="15"/>
      <c r="E59" s="15"/>
      <c r="F59" s="15"/>
      <c r="G59" s="15"/>
      <c r="H59" s="15"/>
      <c r="I59" s="15"/>
      <c r="J59" s="15"/>
      <c r="K59" s="15"/>
      <c r="L59" s="15"/>
      <c r="M59" s="15"/>
      <c r="N59" s="15"/>
      <c r="O59" s="15"/>
      <c r="P59" s="15"/>
      <c r="Q59" s="15"/>
      <c r="R59" s="15"/>
      <c r="S59" s="15"/>
      <c r="T59" s="15"/>
      <c r="U59" s="16"/>
      <c r="AM59"/>
    </row>
    <row r="60" spans="1:39" ht="15">
      <c r="A60" s="88" t="s">
        <v>148</v>
      </c>
      <c r="B60" s="67">
        <v>36.6</v>
      </c>
      <c r="C60" s="66" t="s">
        <v>28</v>
      </c>
      <c r="D60" s="15"/>
      <c r="E60" s="15"/>
      <c r="F60" s="15"/>
      <c r="G60" s="15"/>
      <c r="H60" s="15"/>
      <c r="I60" s="15"/>
      <c r="J60" s="15"/>
      <c r="K60" s="15"/>
      <c r="L60" s="15"/>
      <c r="M60" s="15"/>
      <c r="N60" s="15"/>
      <c r="O60" s="15"/>
      <c r="P60" s="15"/>
      <c r="Q60" s="15"/>
      <c r="R60" s="15"/>
      <c r="S60" s="15"/>
      <c r="T60" s="15"/>
      <c r="U60" s="16"/>
      <c r="AM60"/>
    </row>
    <row r="61" spans="1:39" ht="15">
      <c r="A61" s="88" t="s">
        <v>149</v>
      </c>
      <c r="B61" s="67">
        <v>1.3</v>
      </c>
      <c r="C61" s="66" t="s">
        <v>28</v>
      </c>
      <c r="D61" s="15"/>
      <c r="E61" s="15"/>
      <c r="F61" s="15"/>
      <c r="G61" s="15"/>
      <c r="H61" s="15"/>
      <c r="I61" s="15"/>
      <c r="J61" s="15"/>
      <c r="K61" s="15"/>
      <c r="L61" s="15"/>
      <c r="M61" s="15"/>
      <c r="N61" s="15"/>
      <c r="O61" s="15"/>
      <c r="P61" s="15"/>
      <c r="Q61" s="15"/>
      <c r="R61" s="15"/>
      <c r="S61" s="15"/>
      <c r="T61" s="15"/>
      <c r="U61" s="16"/>
      <c r="AM61"/>
    </row>
    <row r="62" spans="1:39" ht="12.75">
      <c r="A62" s="44" t="s">
        <v>100</v>
      </c>
      <c r="B62" s="67">
        <v>1</v>
      </c>
      <c r="C62" s="66" t="s">
        <v>28</v>
      </c>
      <c r="D62" s="15"/>
      <c r="E62" s="15"/>
      <c r="F62" s="15"/>
      <c r="G62" s="15"/>
      <c r="H62" s="15"/>
      <c r="I62" s="15"/>
      <c r="J62" s="15"/>
      <c r="K62" s="15"/>
      <c r="L62" s="15"/>
      <c r="M62" s="15"/>
      <c r="N62" s="15"/>
      <c r="O62" s="15"/>
      <c r="P62" s="15"/>
      <c r="Q62" s="15"/>
      <c r="R62" s="15"/>
      <c r="S62" s="15"/>
      <c r="T62" s="15"/>
      <c r="U62" s="16"/>
      <c r="AM62"/>
    </row>
    <row r="63" spans="1:39" ht="25.5">
      <c r="A63" s="44" t="s">
        <v>101</v>
      </c>
      <c r="B63" s="67">
        <v>1</v>
      </c>
      <c r="C63" s="66" t="s">
        <v>28</v>
      </c>
      <c r="D63" s="15"/>
      <c r="E63" s="15"/>
      <c r="F63" s="15"/>
      <c r="G63" s="15"/>
      <c r="H63" s="15"/>
      <c r="I63" s="15"/>
      <c r="J63" s="15"/>
      <c r="K63" s="15"/>
      <c r="L63" s="15"/>
      <c r="M63" s="15"/>
      <c r="N63" s="15"/>
      <c r="O63" s="15"/>
      <c r="P63" s="15"/>
      <c r="Q63" s="15"/>
      <c r="R63" s="15"/>
      <c r="S63" s="15"/>
      <c r="T63" s="15"/>
      <c r="U63" s="16"/>
      <c r="AM63"/>
    </row>
    <row r="64" spans="1:39" ht="15">
      <c r="A64" s="88" t="s">
        <v>150</v>
      </c>
      <c r="B64" s="67">
        <v>2.4</v>
      </c>
      <c r="C64" s="66" t="s">
        <v>28</v>
      </c>
      <c r="D64" s="15"/>
      <c r="E64" s="15"/>
      <c r="F64" s="15"/>
      <c r="G64" s="15"/>
      <c r="H64" s="15"/>
      <c r="I64" s="15"/>
      <c r="J64" s="15"/>
      <c r="K64" s="15"/>
      <c r="L64" s="15"/>
      <c r="M64" s="15"/>
      <c r="N64" s="15"/>
      <c r="O64" s="15"/>
      <c r="P64" s="15"/>
      <c r="Q64" s="15"/>
      <c r="R64" s="15"/>
      <c r="S64" s="15"/>
      <c r="T64" s="15"/>
      <c r="U64" s="16"/>
      <c r="AM64"/>
    </row>
    <row r="65" spans="1:39" ht="12.75">
      <c r="A65" s="44" t="s">
        <v>102</v>
      </c>
      <c r="B65" s="67">
        <v>1.7</v>
      </c>
      <c r="C65" s="66" t="s">
        <v>28</v>
      </c>
      <c r="D65"/>
      <c r="E65"/>
      <c r="F65"/>
      <c r="L65" s="15"/>
      <c r="M65" s="15"/>
      <c r="N65" s="15"/>
      <c r="O65" s="15"/>
      <c r="P65" s="15"/>
      <c r="Q65" s="15"/>
      <c r="R65" s="15"/>
      <c r="S65" s="15"/>
      <c r="T65" s="15"/>
      <c r="U65" s="15"/>
      <c r="V65" s="15"/>
      <c r="W65" s="15"/>
      <c r="X65" s="15"/>
      <c r="Y65" s="15"/>
      <c r="Z65" s="15"/>
      <c r="AA65" s="15"/>
      <c r="AB65" s="15"/>
      <c r="AC65" s="16"/>
      <c r="AM65"/>
    </row>
    <row r="66" spans="1:39" ht="12.75">
      <c r="A66" s="44" t="s">
        <v>103</v>
      </c>
      <c r="B66" s="67">
        <v>2</v>
      </c>
      <c r="C66" s="66" t="s">
        <v>28</v>
      </c>
      <c r="D66"/>
      <c r="E66"/>
      <c r="F66"/>
      <c r="L66" s="15"/>
      <c r="M66" s="15"/>
      <c r="N66" s="15"/>
      <c r="O66" s="15"/>
      <c r="P66" s="15"/>
      <c r="Q66" s="15"/>
      <c r="R66" s="15"/>
      <c r="S66" s="15"/>
      <c r="T66" s="15"/>
      <c r="U66" s="15"/>
      <c r="V66" s="15"/>
      <c r="W66" s="15"/>
      <c r="X66" s="15"/>
      <c r="Y66" s="15"/>
      <c r="Z66" s="15"/>
      <c r="AA66" s="15"/>
      <c r="AB66" s="15"/>
      <c r="AC66" s="16"/>
      <c r="AM66"/>
    </row>
    <row r="67" spans="1:39" ht="12.75">
      <c r="A67" s="44" t="s">
        <v>104</v>
      </c>
      <c r="B67" s="67">
        <v>3.5</v>
      </c>
      <c r="C67" s="66" t="s">
        <v>28</v>
      </c>
      <c r="D67"/>
      <c r="E67"/>
      <c r="F67"/>
      <c r="L67" s="15"/>
      <c r="M67" s="15"/>
      <c r="N67" s="15"/>
      <c r="O67" s="15"/>
      <c r="P67" s="15"/>
      <c r="Q67" s="15"/>
      <c r="R67" s="15"/>
      <c r="S67" s="15"/>
      <c r="T67" s="15"/>
      <c r="U67" s="15"/>
      <c r="V67" s="15"/>
      <c r="W67" s="15"/>
      <c r="X67" s="15"/>
      <c r="Y67" s="15"/>
      <c r="Z67" s="15"/>
      <c r="AA67" s="15"/>
      <c r="AB67" s="15"/>
      <c r="AC67" s="16"/>
      <c r="AM67"/>
    </row>
    <row r="68" spans="1:39" ht="12.75">
      <c r="A68" s="44" t="s">
        <v>54</v>
      </c>
      <c r="B68" s="67">
        <v>20</v>
      </c>
      <c r="C68" s="66" t="s">
        <v>28</v>
      </c>
      <c r="D68"/>
      <c r="E68"/>
      <c r="F68"/>
      <c r="L68" s="15"/>
      <c r="M68" s="15"/>
      <c r="N68" s="15"/>
      <c r="O68" s="15"/>
      <c r="P68" s="15"/>
      <c r="Q68" s="15"/>
      <c r="R68" s="15"/>
      <c r="S68" s="15"/>
      <c r="T68" s="15"/>
      <c r="U68" s="15"/>
      <c r="V68" s="15"/>
      <c r="W68" s="15"/>
      <c r="X68" s="15"/>
      <c r="Y68" s="15"/>
      <c r="Z68" s="15"/>
      <c r="AA68" s="15"/>
      <c r="AB68" s="15"/>
      <c r="AC68" s="16"/>
      <c r="AM68"/>
    </row>
    <row r="69" spans="1:39" ht="12.75">
      <c r="A69" s="44" t="s">
        <v>39</v>
      </c>
      <c r="B69" s="67">
        <v>6</v>
      </c>
      <c r="C69" s="66" t="s">
        <v>28</v>
      </c>
      <c r="D69"/>
      <c r="E69"/>
      <c r="F69"/>
      <c r="L69" s="15"/>
      <c r="M69" s="15"/>
      <c r="N69" s="15"/>
      <c r="O69" s="15"/>
      <c r="P69" s="15"/>
      <c r="Q69" s="15"/>
      <c r="R69" s="15"/>
      <c r="S69" s="15"/>
      <c r="T69" s="15"/>
      <c r="U69" s="15"/>
      <c r="V69" s="15"/>
      <c r="W69" s="15"/>
      <c r="X69" s="15"/>
      <c r="Y69" s="15"/>
      <c r="Z69" s="15"/>
      <c r="AA69" s="15"/>
      <c r="AB69" s="15"/>
      <c r="AC69" s="16"/>
      <c r="AM69"/>
    </row>
    <row r="70" spans="1:39" ht="12.75">
      <c r="A70" s="44" t="s">
        <v>105</v>
      </c>
      <c r="B70" s="67">
        <v>7.5</v>
      </c>
      <c r="C70" s="66" t="s">
        <v>28</v>
      </c>
      <c r="D70"/>
      <c r="E70"/>
      <c r="F70"/>
      <c r="L70" s="15"/>
      <c r="M70" s="15"/>
      <c r="N70" s="15"/>
      <c r="O70" s="15"/>
      <c r="P70" s="15"/>
      <c r="Q70" s="15"/>
      <c r="R70" s="15"/>
      <c r="S70" s="15"/>
      <c r="T70" s="15"/>
      <c r="U70" s="15"/>
      <c r="V70" s="15"/>
      <c r="W70" s="15"/>
      <c r="X70" s="15"/>
      <c r="Y70" s="15"/>
      <c r="Z70" s="15"/>
      <c r="AA70" s="15"/>
      <c r="AB70" s="15"/>
      <c r="AC70" s="16"/>
      <c r="AM70"/>
    </row>
    <row r="71" spans="1:39" ht="25.5">
      <c r="A71" s="44" t="s">
        <v>41</v>
      </c>
      <c r="B71" s="67">
        <v>7</v>
      </c>
      <c r="C71" s="66" t="s">
        <v>28</v>
      </c>
      <c r="D71"/>
      <c r="E71"/>
      <c r="F71"/>
      <c r="L71" s="15"/>
      <c r="M71" s="15"/>
      <c r="N71" s="15"/>
      <c r="O71" s="15"/>
      <c r="P71" s="15"/>
      <c r="Q71" s="15"/>
      <c r="R71" s="15"/>
      <c r="S71" s="15"/>
      <c r="T71" s="15"/>
      <c r="U71" s="15"/>
      <c r="V71" s="15"/>
      <c r="W71" s="15"/>
      <c r="X71" s="15"/>
      <c r="Y71" s="15"/>
      <c r="Z71" s="15"/>
      <c r="AA71" s="15"/>
      <c r="AB71" s="15"/>
      <c r="AC71" s="16"/>
      <c r="AM71"/>
    </row>
    <row r="72" spans="1:39" ht="15">
      <c r="A72" s="90" t="s">
        <v>151</v>
      </c>
      <c r="B72" s="67">
        <v>5.9</v>
      </c>
      <c r="C72" s="66" t="s">
        <v>28</v>
      </c>
      <c r="D72"/>
      <c r="E72"/>
      <c r="F72"/>
      <c r="L72" s="15"/>
      <c r="M72" s="15"/>
      <c r="N72" s="15"/>
      <c r="O72" s="15"/>
      <c r="P72" s="15"/>
      <c r="Q72" s="15"/>
      <c r="R72" s="15"/>
      <c r="S72" s="15"/>
      <c r="T72" s="15"/>
      <c r="U72" s="15"/>
      <c r="V72" s="15"/>
      <c r="W72" s="15"/>
      <c r="X72" s="15"/>
      <c r="Y72" s="15"/>
      <c r="Z72" s="15"/>
      <c r="AA72" s="15"/>
      <c r="AB72" s="15"/>
      <c r="AC72" s="16"/>
      <c r="AM72"/>
    </row>
    <row r="73" spans="1:39" ht="15">
      <c r="A73" s="90" t="s">
        <v>152</v>
      </c>
      <c r="B73" s="67">
        <v>0.5</v>
      </c>
      <c r="C73" s="66" t="s">
        <v>28</v>
      </c>
      <c r="D73"/>
      <c r="E73"/>
      <c r="F73"/>
      <c r="L73" s="15"/>
      <c r="M73" s="15"/>
      <c r="N73" s="15"/>
      <c r="O73" s="15"/>
      <c r="P73" s="15"/>
      <c r="Q73" s="15"/>
      <c r="R73" s="15"/>
      <c r="S73" s="15"/>
      <c r="T73" s="15"/>
      <c r="U73" s="15"/>
      <c r="V73" s="15"/>
      <c r="W73" s="15"/>
      <c r="X73" s="15"/>
      <c r="Y73" s="15"/>
      <c r="Z73" s="15"/>
      <c r="AA73" s="15"/>
      <c r="AB73" s="15"/>
      <c r="AC73" s="16"/>
      <c r="AM73"/>
    </row>
    <row r="74" spans="1:39" ht="15">
      <c r="A74" s="44" t="s">
        <v>106</v>
      </c>
      <c r="B74" s="67">
        <v>3</v>
      </c>
      <c r="C74" s="66" t="s">
        <v>28</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row>
    <row r="75" spans="1:39" ht="12.75">
      <c r="A75" s="44" t="s">
        <v>42</v>
      </c>
      <c r="B75" s="67">
        <v>10</v>
      </c>
      <c r="C75" s="66" t="s">
        <v>28</v>
      </c>
      <c r="D75"/>
      <c r="E75"/>
      <c r="F75"/>
      <c r="AC75" s="17"/>
      <c r="AM75"/>
    </row>
    <row r="76" spans="1:39" ht="12.75">
      <c r="A76" s="44" t="s">
        <v>40</v>
      </c>
      <c r="B76" s="67">
        <v>12</v>
      </c>
      <c r="C76" s="66" t="s">
        <v>28</v>
      </c>
      <c r="D76"/>
      <c r="E76"/>
      <c r="F76"/>
      <c r="AC76" s="17"/>
      <c r="AM76"/>
    </row>
    <row r="77" spans="1:39" ht="12.75">
      <c r="A77" s="44" t="s">
        <v>107</v>
      </c>
      <c r="B77" s="67">
        <v>3</v>
      </c>
      <c r="C77" s="66" t="s">
        <v>28</v>
      </c>
      <c r="D77"/>
      <c r="E77"/>
      <c r="F77"/>
      <c r="AC77" s="17"/>
      <c r="AM77"/>
    </row>
    <row r="78" spans="1:39" ht="25.5">
      <c r="A78" s="44" t="s">
        <v>55</v>
      </c>
      <c r="B78" s="67">
        <v>10</v>
      </c>
      <c r="C78" s="66" t="s">
        <v>28</v>
      </c>
      <c r="D78"/>
      <c r="E78"/>
      <c r="F78"/>
      <c r="AC78" s="17"/>
      <c r="AM78"/>
    </row>
    <row r="79" spans="1:39" ht="15">
      <c r="A79" s="88" t="s">
        <v>153</v>
      </c>
      <c r="B79" s="67">
        <v>20.5</v>
      </c>
      <c r="C79" s="66" t="s">
        <v>28</v>
      </c>
      <c r="D79"/>
      <c r="E79"/>
      <c r="F79"/>
      <c r="AC79" s="17"/>
      <c r="AM79"/>
    </row>
    <row r="80" spans="1:39" ht="25.5">
      <c r="A80" s="44" t="s">
        <v>56</v>
      </c>
      <c r="B80" s="69">
        <v>0.7</v>
      </c>
      <c r="C80" s="66" t="s">
        <v>28</v>
      </c>
      <c r="D80"/>
      <c r="E80"/>
      <c r="F80"/>
      <c r="AC80" s="17"/>
      <c r="AM80"/>
    </row>
    <row r="81" spans="1:39" ht="25.5">
      <c r="A81" s="44" t="s">
        <v>43</v>
      </c>
      <c r="B81" s="67">
        <v>0.7</v>
      </c>
      <c r="C81" s="66" t="s">
        <v>28</v>
      </c>
      <c r="D81"/>
      <c r="E81"/>
      <c r="F81"/>
      <c r="AC81" s="17"/>
      <c r="AM81"/>
    </row>
    <row r="82" spans="1:39" ht="25.5">
      <c r="A82" s="44" t="s">
        <v>38</v>
      </c>
      <c r="B82" s="69">
        <v>0.5</v>
      </c>
      <c r="C82" s="66" t="s">
        <v>28</v>
      </c>
      <c r="D82"/>
      <c r="E82"/>
      <c r="F82"/>
      <c r="AC82" s="17"/>
      <c r="AM82"/>
    </row>
    <row r="83" spans="1:39" ht="25.5">
      <c r="A83" s="43" t="s">
        <v>38</v>
      </c>
      <c r="B83" s="67">
        <v>0.5</v>
      </c>
      <c r="C83" s="66" t="s">
        <v>28</v>
      </c>
      <c r="D83"/>
      <c r="E83"/>
      <c r="F83"/>
      <c r="AC83" s="17"/>
      <c r="AM83"/>
    </row>
    <row r="84" spans="1:39" ht="15">
      <c r="A84" s="88" t="s">
        <v>154</v>
      </c>
      <c r="B84" s="67">
        <v>1.5</v>
      </c>
      <c r="C84" s="66" t="s">
        <v>28</v>
      </c>
      <c r="D84"/>
      <c r="E84"/>
      <c r="F84"/>
      <c r="AC84" s="17"/>
      <c r="AM84"/>
    </row>
    <row r="85" spans="1:39" ht="12.75">
      <c r="A85" s="44" t="s">
        <v>123</v>
      </c>
      <c r="B85" s="67">
        <v>3.4</v>
      </c>
      <c r="C85" s="66" t="s">
        <v>28</v>
      </c>
      <c r="D85"/>
      <c r="E85"/>
      <c r="F85"/>
      <c r="AC85" s="17"/>
      <c r="AM85"/>
    </row>
    <row r="86" spans="1:39" ht="25.5">
      <c r="A86" s="44" t="s">
        <v>124</v>
      </c>
      <c r="B86" s="67">
        <v>6</v>
      </c>
      <c r="C86" s="66" t="s">
        <v>28</v>
      </c>
      <c r="D86"/>
      <c r="E86"/>
      <c r="F86"/>
      <c r="AC86" s="17"/>
      <c r="AM86"/>
    </row>
    <row r="87" spans="1:39" ht="12.75">
      <c r="A87" s="40"/>
      <c r="B87" s="39"/>
      <c r="C87" s="47"/>
      <c r="D87"/>
      <c r="E87"/>
      <c r="F87"/>
      <c r="AC87" s="17"/>
      <c r="AM87"/>
    </row>
    <row r="88" spans="1:39" ht="12.75">
      <c r="D88"/>
      <c r="E88"/>
      <c r="F88"/>
      <c r="AC88" s="17"/>
      <c r="AM88"/>
    </row>
    <row r="89" spans="1:39" ht="12.75">
      <c r="D89"/>
      <c r="E89"/>
      <c r="F89"/>
      <c r="AC89" s="17"/>
      <c r="AM89"/>
    </row>
    <row r="90" spans="1:39" ht="12.75">
      <c r="D90"/>
      <c r="E90"/>
      <c r="F90"/>
      <c r="AC90" s="17"/>
      <c r="AM90"/>
    </row>
    <row r="91" spans="1:39" ht="12.75">
      <c r="D91"/>
      <c r="E91"/>
      <c r="F91"/>
      <c r="AC91" s="17"/>
      <c r="AM91"/>
    </row>
    <row r="92" spans="1:39" ht="12.75">
      <c r="D92"/>
      <c r="E92"/>
      <c r="F92"/>
      <c r="AC92" s="17"/>
      <c r="AM92"/>
    </row>
    <row r="93" spans="1:39" ht="12.75">
      <c r="D93"/>
      <c r="E93"/>
      <c r="F93"/>
      <c r="AC93" s="17"/>
      <c r="AM93"/>
    </row>
    <row r="94" spans="1:39" ht="12.75">
      <c r="D94"/>
      <c r="E94"/>
      <c r="F94"/>
      <c r="AC94" s="17"/>
      <c r="AM94"/>
    </row>
    <row r="95" spans="1:39" ht="12.75">
      <c r="D95"/>
      <c r="E95"/>
      <c r="F95"/>
      <c r="AC95" s="17"/>
      <c r="AM95"/>
    </row>
    <row r="96" spans="1:39" ht="12.75">
      <c r="D96"/>
      <c r="E96"/>
      <c r="F96"/>
      <c r="AC96" s="17"/>
      <c r="AM96"/>
    </row>
    <row r="97" spans="4:39" ht="12.75">
      <c r="D97"/>
      <c r="E97"/>
      <c r="F97"/>
      <c r="AC97" s="17"/>
      <c r="AM97"/>
    </row>
    <row r="98" spans="4:39" ht="12.75">
      <c r="D98"/>
      <c r="E98"/>
      <c r="F98"/>
      <c r="AC98" s="17"/>
      <c r="AM98"/>
    </row>
    <row r="99" spans="4:39" ht="12.75">
      <c r="D99"/>
      <c r="E99"/>
      <c r="F99"/>
      <c r="AC99" s="17"/>
      <c r="AM99"/>
    </row>
    <row r="100" spans="4:39" ht="12.75">
      <c r="D100"/>
      <c r="E100"/>
      <c r="F100"/>
      <c r="AC100" s="17"/>
      <c r="AM100"/>
    </row>
    <row r="101" spans="4:39" ht="12.75">
      <c r="D101"/>
      <c r="E101"/>
      <c r="F101"/>
      <c r="AC101" s="17"/>
      <c r="AM101"/>
    </row>
    <row r="102" spans="4:39" ht="12.75">
      <c r="D102"/>
      <c r="E102"/>
      <c r="F102"/>
      <c r="AC102" s="17"/>
      <c r="AM102"/>
    </row>
    <row r="103" spans="4:39" ht="12.75">
      <c r="D103"/>
      <c r="E103"/>
      <c r="F103"/>
      <c r="AC103" s="17"/>
      <c r="AM103"/>
    </row>
    <row r="104" spans="4:39" ht="12.75">
      <c r="D104"/>
      <c r="E104"/>
      <c r="F104"/>
      <c r="AC104" s="17"/>
      <c r="AM104"/>
    </row>
    <row r="105" spans="4:39" ht="12.75">
      <c r="D105"/>
      <c r="E105"/>
      <c r="F105"/>
      <c r="AC105" s="17"/>
      <c r="AM105"/>
    </row>
    <row r="106" spans="4:39" ht="12.75">
      <c r="D106"/>
      <c r="E106"/>
      <c r="F106"/>
      <c r="AC106" s="17"/>
      <c r="AM106"/>
    </row>
    <row r="107" spans="4:39" ht="12.75">
      <c r="D107"/>
      <c r="E107"/>
      <c r="F107"/>
      <c r="AC107" s="17"/>
      <c r="AM107"/>
    </row>
    <row r="108" spans="4:39" ht="12.75">
      <c r="D108"/>
      <c r="E108"/>
      <c r="F108"/>
      <c r="AC108" s="17"/>
      <c r="AM108"/>
    </row>
    <row r="109" spans="4:39" ht="12.75">
      <c r="D109"/>
      <c r="E109"/>
      <c r="F109"/>
      <c r="AC109" s="17"/>
      <c r="AM109"/>
    </row>
    <row r="110" spans="4:39" ht="12.75">
      <c r="D110"/>
      <c r="E110"/>
      <c r="F110"/>
      <c r="AC110" s="17"/>
      <c r="AM110"/>
    </row>
    <row r="111" spans="4:39" ht="12.75">
      <c r="D111"/>
      <c r="E111"/>
      <c r="F111"/>
      <c r="AC111" s="17"/>
      <c r="AM111"/>
    </row>
    <row r="112" spans="4:39" ht="12.75">
      <c r="D112"/>
      <c r="E112"/>
      <c r="F112"/>
      <c r="AC112" s="17"/>
      <c r="AM112"/>
    </row>
    <row r="113" spans="1:39" ht="12.75">
      <c r="D113"/>
      <c r="E113"/>
      <c r="F113"/>
      <c r="AC113" s="17"/>
      <c r="AM113"/>
    </row>
    <row r="114" spans="1:39" ht="12.75">
      <c r="D114"/>
      <c r="E114"/>
      <c r="F114"/>
      <c r="AC114" s="17"/>
      <c r="AM114"/>
    </row>
    <row r="115" spans="1:39" ht="12.75">
      <c r="D115"/>
      <c r="E115"/>
      <c r="F115"/>
      <c r="AC115" s="17"/>
      <c r="AM115"/>
    </row>
    <row r="116" spans="1:39" ht="12.75">
      <c r="D116"/>
      <c r="E116"/>
      <c r="F116"/>
      <c r="AC116" s="17"/>
      <c r="AM116"/>
    </row>
    <row r="117" spans="1:39" ht="12.75">
      <c r="D117"/>
      <c r="E117"/>
      <c r="F117"/>
      <c r="AC117" s="17"/>
      <c r="AM117"/>
    </row>
    <row r="118" spans="1:39" ht="12.75">
      <c r="D118"/>
      <c r="E118"/>
      <c r="F118"/>
      <c r="AC118" s="17"/>
      <c r="AM118"/>
    </row>
    <row r="119" spans="1:39" ht="12.75">
      <c r="D119"/>
      <c r="E119"/>
      <c r="F119"/>
      <c r="AC119" s="17"/>
      <c r="AM119"/>
    </row>
    <row r="120" spans="1:39" ht="12.75">
      <c r="D120"/>
      <c r="E120"/>
      <c r="F120"/>
      <c r="AC120" s="17"/>
      <c r="AM120"/>
    </row>
    <row r="121" spans="1:39">
      <c r="A121" s="17"/>
    </row>
    <row r="122" spans="1:39">
      <c r="A122" s="17"/>
    </row>
    <row r="123" spans="1:39">
      <c r="A123" s="17"/>
    </row>
    <row r="124" spans="1:39">
      <c r="A124" s="17"/>
    </row>
    <row r="125" spans="1:39">
      <c r="A125" s="17"/>
    </row>
    <row r="126" spans="1:39">
      <c r="A126" s="17"/>
    </row>
    <row r="127" spans="1:39">
      <c r="A127" s="17"/>
    </row>
    <row r="128" spans="1:39">
      <c r="A128" s="17"/>
    </row>
    <row r="129" spans="1:1">
      <c r="A129" s="17"/>
    </row>
    <row r="130" spans="1:1">
      <c r="A130" s="17"/>
    </row>
    <row r="131" spans="1:1">
      <c r="A131" s="17"/>
    </row>
  </sheetData>
  <sortState ref="A4:C90">
    <sortCondition ref="A4"/>
  </sortState>
  <mergeCells count="3">
    <mergeCell ref="A2:A3"/>
    <mergeCell ref="B2:B3"/>
    <mergeCell ref="A1:AM1"/>
  </mergeCells>
  <pageMargins left="0.7"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C181"/>
  <sheetViews>
    <sheetView workbookViewId="0">
      <selection activeCell="B67" sqref="B67"/>
    </sheetView>
  </sheetViews>
  <sheetFormatPr defaultRowHeight="12.75"/>
  <cols>
    <col min="1" max="1" width="24.5703125" customWidth="1"/>
    <col min="2" max="2" width="13.5703125" customWidth="1"/>
  </cols>
  <sheetData>
    <row r="1" spans="1:3">
      <c r="A1" s="139" t="s">
        <v>58</v>
      </c>
      <c r="B1" s="139" t="s">
        <v>59</v>
      </c>
      <c r="C1" s="139"/>
    </row>
    <row r="2" spans="1:3" ht="13.5" thickBot="1">
      <c r="A2" s="140"/>
      <c r="B2" s="140"/>
      <c r="C2" s="140"/>
    </row>
    <row r="3" spans="1:3" ht="26.25" customHeight="1">
      <c r="A3" s="53" t="s">
        <v>60</v>
      </c>
      <c r="B3" s="54">
        <v>5</v>
      </c>
      <c r="C3" s="55" t="s">
        <v>28</v>
      </c>
    </row>
    <row r="4" spans="1:3" ht="13.5" customHeight="1">
      <c r="A4" s="53" t="s">
        <v>61</v>
      </c>
      <c r="B4" s="56">
        <v>6</v>
      </c>
      <c r="C4" s="55" t="s">
        <v>28</v>
      </c>
    </row>
    <row r="5" spans="1:3">
      <c r="A5" s="53" t="s">
        <v>62</v>
      </c>
      <c r="B5" s="56">
        <v>3.4</v>
      </c>
      <c r="C5" s="55" t="s">
        <v>28</v>
      </c>
    </row>
    <row r="6" spans="1:3" ht="25.5">
      <c r="A6" s="53" t="s">
        <v>63</v>
      </c>
      <c r="B6" s="56">
        <v>2</v>
      </c>
      <c r="C6" s="55" t="s">
        <v>28</v>
      </c>
    </row>
    <row r="7" spans="1:3">
      <c r="A7" s="53" t="s">
        <v>64</v>
      </c>
      <c r="B7" s="54">
        <v>3</v>
      </c>
      <c r="C7" s="55" t="s">
        <v>28</v>
      </c>
    </row>
    <row r="8" spans="1:3" ht="51">
      <c r="A8" s="53" t="s">
        <v>65</v>
      </c>
      <c r="B8" s="54">
        <v>3</v>
      </c>
      <c r="C8" s="55" t="s">
        <v>28</v>
      </c>
    </row>
    <row r="9" spans="1:3" ht="25.5">
      <c r="A9" s="53" t="s">
        <v>66</v>
      </c>
      <c r="B9" s="54">
        <v>8</v>
      </c>
      <c r="C9" s="55" t="s">
        <v>28</v>
      </c>
    </row>
    <row r="10" spans="1:3">
      <c r="A10" s="53" t="s">
        <v>67</v>
      </c>
      <c r="B10" s="54">
        <v>3</v>
      </c>
      <c r="C10" s="55" t="s">
        <v>28</v>
      </c>
    </row>
    <row r="11" spans="1:3" ht="25.5">
      <c r="A11" s="53" t="s">
        <v>68</v>
      </c>
      <c r="B11" s="54">
        <v>13.6</v>
      </c>
      <c r="C11" s="55" t="s">
        <v>28</v>
      </c>
    </row>
    <row r="12" spans="1:3" ht="25.5">
      <c r="A12" s="57" t="s">
        <v>69</v>
      </c>
      <c r="B12" s="54">
        <v>2.6</v>
      </c>
      <c r="C12" s="55" t="s">
        <v>28</v>
      </c>
    </row>
    <row r="13" spans="1:3" ht="25.5">
      <c r="A13" s="57" t="s">
        <v>70</v>
      </c>
      <c r="B13" s="54">
        <v>1.2</v>
      </c>
      <c r="C13" s="55" t="s">
        <v>28</v>
      </c>
    </row>
    <row r="14" spans="1:3" ht="38.25">
      <c r="A14" s="57" t="s">
        <v>71</v>
      </c>
      <c r="B14" s="54">
        <v>8</v>
      </c>
      <c r="C14" s="55" t="s">
        <v>28</v>
      </c>
    </row>
    <row r="15" spans="1:3" ht="25.5">
      <c r="A15" s="57" t="s">
        <v>53</v>
      </c>
      <c r="B15" s="54">
        <v>5</v>
      </c>
      <c r="C15" s="55"/>
    </row>
    <row r="16" spans="1:3">
      <c r="A16" s="58" t="s">
        <v>72</v>
      </c>
      <c r="B16" s="54">
        <v>1.2</v>
      </c>
      <c r="C16" s="55" t="s">
        <v>28</v>
      </c>
    </row>
    <row r="17" spans="1:3" ht="25.5">
      <c r="A17" s="58" t="s">
        <v>73</v>
      </c>
      <c r="B17" s="56">
        <v>2</v>
      </c>
      <c r="C17" s="55" t="s">
        <v>28</v>
      </c>
    </row>
    <row r="18" spans="1:3">
      <c r="A18" s="58" t="s">
        <v>74</v>
      </c>
      <c r="B18" s="54">
        <v>1</v>
      </c>
      <c r="C18" s="55" t="s">
        <v>28</v>
      </c>
    </row>
    <row r="19" spans="1:3" ht="25.5">
      <c r="A19" s="57" t="s">
        <v>75</v>
      </c>
      <c r="B19" s="54">
        <v>10</v>
      </c>
      <c r="C19" s="55" t="s">
        <v>28</v>
      </c>
    </row>
    <row r="20" spans="1:3" ht="38.25">
      <c r="A20" s="58" t="s">
        <v>76</v>
      </c>
      <c r="B20" s="54">
        <v>10</v>
      </c>
      <c r="C20" s="55" t="s">
        <v>28</v>
      </c>
    </row>
    <row r="21" spans="1:3" ht="26.25" customHeight="1">
      <c r="A21" s="58" t="s">
        <v>77</v>
      </c>
      <c r="B21" s="54">
        <v>10</v>
      </c>
      <c r="C21" s="55" t="s">
        <v>28</v>
      </c>
    </row>
    <row r="22" spans="1:3" ht="25.5">
      <c r="A22" s="53" t="s">
        <v>78</v>
      </c>
      <c r="B22" s="54">
        <v>15</v>
      </c>
      <c r="C22" s="55" t="s">
        <v>28</v>
      </c>
    </row>
    <row r="23" spans="1:3" ht="25.5">
      <c r="A23" s="59" t="s">
        <v>79</v>
      </c>
      <c r="B23" s="60">
        <v>2</v>
      </c>
      <c r="C23" s="55" t="s">
        <v>28</v>
      </c>
    </row>
    <row r="24" spans="1:3" ht="25.5">
      <c r="A24" s="59" t="s">
        <v>80</v>
      </c>
      <c r="B24" s="54">
        <v>4.5</v>
      </c>
      <c r="C24" s="55" t="s">
        <v>28</v>
      </c>
    </row>
    <row r="25" spans="1:3" ht="25.5">
      <c r="A25" s="53" t="s">
        <v>81</v>
      </c>
      <c r="B25" s="54">
        <v>4.5</v>
      </c>
      <c r="C25" s="55" t="s">
        <v>28</v>
      </c>
    </row>
    <row r="26" spans="1:3">
      <c r="A26" s="53" t="s">
        <v>82</v>
      </c>
      <c r="B26" s="54">
        <v>4.5</v>
      </c>
      <c r="C26" s="55" t="s">
        <v>28</v>
      </c>
    </row>
    <row r="27" spans="1:3" ht="25.5">
      <c r="A27" s="53" t="s">
        <v>83</v>
      </c>
      <c r="B27" s="54">
        <v>8</v>
      </c>
      <c r="C27" s="55" t="s">
        <v>28</v>
      </c>
    </row>
    <row r="28" spans="1:3" ht="25.5">
      <c r="A28" s="53" t="s">
        <v>84</v>
      </c>
      <c r="B28" s="54">
        <v>10</v>
      </c>
      <c r="C28" s="55" t="s">
        <v>28</v>
      </c>
    </row>
    <row r="29" spans="1:3" ht="25.5">
      <c r="A29" s="53" t="s">
        <v>85</v>
      </c>
      <c r="B29" s="54">
        <v>4.5</v>
      </c>
      <c r="C29" s="55" t="s">
        <v>28</v>
      </c>
    </row>
    <row r="30" spans="1:3">
      <c r="A30" s="59" t="s">
        <v>86</v>
      </c>
      <c r="B30" s="54">
        <v>2.2999999999999998</v>
      </c>
      <c r="C30" s="55" t="s">
        <v>28</v>
      </c>
    </row>
    <row r="31" spans="1:3">
      <c r="A31" s="59" t="s">
        <v>87</v>
      </c>
      <c r="B31" s="54">
        <v>4</v>
      </c>
      <c r="C31" s="55" t="s">
        <v>28</v>
      </c>
    </row>
    <row r="32" spans="1:3">
      <c r="A32" s="59" t="s">
        <v>88</v>
      </c>
      <c r="B32" s="54">
        <v>4</v>
      </c>
      <c r="C32" s="55" t="s">
        <v>28</v>
      </c>
    </row>
    <row r="33" spans="1:3">
      <c r="A33" s="59" t="s">
        <v>89</v>
      </c>
      <c r="B33" s="61">
        <v>1.5</v>
      </c>
      <c r="C33" s="55" t="s">
        <v>28</v>
      </c>
    </row>
    <row r="34" spans="1:3" ht="13.5" thickBot="1">
      <c r="A34" s="53" t="s">
        <v>90</v>
      </c>
      <c r="B34" s="62">
        <v>0.5</v>
      </c>
      <c r="C34" s="55" t="s">
        <v>28</v>
      </c>
    </row>
    <row r="35" spans="1:3" ht="25.5">
      <c r="A35" s="53" t="s">
        <v>91</v>
      </c>
      <c r="B35" s="54">
        <v>3</v>
      </c>
      <c r="C35" s="55" t="s">
        <v>28</v>
      </c>
    </row>
    <row r="36" spans="1:3" ht="25.5">
      <c r="A36" s="57" t="s">
        <v>92</v>
      </c>
      <c r="B36" s="54">
        <v>2.5</v>
      </c>
      <c r="C36" s="55" t="s">
        <v>28</v>
      </c>
    </row>
    <row r="37" spans="1:3" ht="25.5">
      <c r="A37" s="53" t="s">
        <v>93</v>
      </c>
      <c r="B37" s="63">
        <v>3</v>
      </c>
      <c r="C37" s="55" t="s">
        <v>28</v>
      </c>
    </row>
    <row r="38" spans="1:3" ht="25.5">
      <c r="A38" s="53" t="s">
        <v>94</v>
      </c>
      <c r="B38" s="63">
        <v>3</v>
      </c>
      <c r="C38" s="55" t="s">
        <v>28</v>
      </c>
    </row>
    <row r="39" spans="1:3" ht="25.5">
      <c r="A39" s="53" t="s">
        <v>95</v>
      </c>
      <c r="B39" s="54">
        <v>13.4</v>
      </c>
      <c r="C39" s="55" t="s">
        <v>28</v>
      </c>
    </row>
    <row r="40" spans="1:3" ht="38.25">
      <c r="A40" s="53" t="s">
        <v>96</v>
      </c>
      <c r="B40" s="54">
        <v>10</v>
      </c>
      <c r="C40" s="55" t="s">
        <v>28</v>
      </c>
    </row>
    <row r="41" spans="1:3" ht="38.25">
      <c r="A41" s="53" t="s">
        <v>97</v>
      </c>
      <c r="B41" s="54">
        <v>10</v>
      </c>
      <c r="C41" s="55" t="s">
        <v>28</v>
      </c>
    </row>
    <row r="42" spans="1:3" ht="25.5">
      <c r="A42" s="53" t="s">
        <v>98</v>
      </c>
      <c r="B42" s="54">
        <v>3</v>
      </c>
      <c r="C42" s="55" t="s">
        <v>28</v>
      </c>
    </row>
    <row r="43" spans="1:3">
      <c r="A43" s="59" t="s">
        <v>99</v>
      </c>
      <c r="B43" s="54">
        <v>2</v>
      </c>
      <c r="C43" s="55" t="s">
        <v>28</v>
      </c>
    </row>
    <row r="44" spans="1:3">
      <c r="A44" s="59" t="s">
        <v>100</v>
      </c>
      <c r="B44" s="54">
        <v>1</v>
      </c>
      <c r="C44" s="55" t="s">
        <v>28</v>
      </c>
    </row>
    <row r="45" spans="1:3" ht="25.5">
      <c r="A45" s="59" t="s">
        <v>101</v>
      </c>
      <c r="B45" s="54">
        <v>1</v>
      </c>
      <c r="C45" s="55" t="s">
        <v>28</v>
      </c>
    </row>
    <row r="46" spans="1:3" ht="25.5">
      <c r="A46" s="59" t="s">
        <v>102</v>
      </c>
      <c r="B46" s="54">
        <v>1.7</v>
      </c>
      <c r="C46" s="55" t="s">
        <v>28</v>
      </c>
    </row>
    <row r="47" spans="1:3">
      <c r="A47" s="58" t="s">
        <v>103</v>
      </c>
      <c r="B47" s="54">
        <v>2</v>
      </c>
      <c r="C47" s="55" t="s">
        <v>28</v>
      </c>
    </row>
    <row r="48" spans="1:3" ht="25.5">
      <c r="A48" s="53" t="s">
        <v>104</v>
      </c>
      <c r="B48" s="54">
        <v>3.5</v>
      </c>
      <c r="C48" s="55" t="s">
        <v>28</v>
      </c>
    </row>
    <row r="49" spans="1:3">
      <c r="A49" s="53" t="s">
        <v>105</v>
      </c>
      <c r="B49" s="54">
        <v>7.5</v>
      </c>
      <c r="C49" s="55" t="s">
        <v>28</v>
      </c>
    </row>
    <row r="50" spans="1:3">
      <c r="A50" s="53" t="s">
        <v>106</v>
      </c>
      <c r="B50" s="54">
        <v>3</v>
      </c>
      <c r="C50" s="55" t="s">
        <v>28</v>
      </c>
    </row>
    <row r="51" spans="1:3" ht="13.5" thickBot="1">
      <c r="A51" s="64" t="s">
        <v>107</v>
      </c>
      <c r="B51" s="61">
        <v>3</v>
      </c>
      <c r="C51" s="55" t="s">
        <v>28</v>
      </c>
    </row>
    <row r="52" spans="1:3" ht="26.25" thickBot="1">
      <c r="A52" s="64" t="s">
        <v>55</v>
      </c>
      <c r="B52" s="62">
        <v>10</v>
      </c>
      <c r="C52" s="55" t="s">
        <v>28</v>
      </c>
    </row>
    <row r="53" spans="1:3" ht="25.5">
      <c r="A53" s="53" t="s">
        <v>108</v>
      </c>
      <c r="B53" s="65">
        <v>0.7</v>
      </c>
      <c r="C53" s="55" t="s">
        <v>28</v>
      </c>
    </row>
    <row r="54" spans="1:3" ht="25.5">
      <c r="A54" s="53" t="s">
        <v>109</v>
      </c>
      <c r="B54" s="65">
        <v>0.5</v>
      </c>
      <c r="C54" s="55" t="s">
        <v>28</v>
      </c>
    </row>
    <row r="55" spans="1:3" ht="25.5">
      <c r="A55" s="53" t="s">
        <v>110</v>
      </c>
      <c r="B55" s="54">
        <v>3.4</v>
      </c>
      <c r="C55" s="55" t="s">
        <v>28</v>
      </c>
    </row>
    <row r="56" spans="1:3" ht="25.5">
      <c r="A56" s="53" t="s">
        <v>111</v>
      </c>
      <c r="B56" s="54">
        <v>6</v>
      </c>
      <c r="C56" s="55" t="s">
        <v>28</v>
      </c>
    </row>
    <row r="61" spans="1:3" ht="26.25" customHeight="1"/>
    <row r="79" ht="26.25" customHeight="1"/>
    <row r="103" ht="26.25" customHeight="1"/>
    <row r="119" ht="18.75" customHeight="1"/>
    <row r="121" ht="26.25" customHeight="1"/>
    <row r="130" ht="26.25" customHeight="1"/>
    <row r="155" ht="26.2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3.5" customHeight="1"/>
  </sheetData>
  <sheetProtection password="CABF" sheet="1" objects="1" scenarios="1"/>
  <mergeCells count="3">
    <mergeCell ref="A1:A2"/>
    <mergeCell ref="B1:B2"/>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B29"/>
  <sheetViews>
    <sheetView topLeftCell="A5" workbookViewId="0">
      <selection activeCell="A30" sqref="A30"/>
    </sheetView>
  </sheetViews>
  <sheetFormatPr defaultRowHeight="12.75"/>
  <cols>
    <col min="1" max="1" width="31" customWidth="1"/>
    <col min="2" max="2" width="59.42578125" customWidth="1"/>
  </cols>
  <sheetData>
    <row r="1" spans="1:2">
      <c r="A1" s="34" t="s">
        <v>0</v>
      </c>
    </row>
    <row r="2" spans="1:2">
      <c r="A2" s="34" t="s">
        <v>8</v>
      </c>
      <c r="B2" t="s">
        <v>1</v>
      </c>
    </row>
    <row r="3" spans="1:2" ht="51">
      <c r="A3" s="37" t="s">
        <v>49</v>
      </c>
      <c r="B3" s="35" t="s">
        <v>50</v>
      </c>
    </row>
    <row r="4" spans="1:2" ht="57" customHeight="1">
      <c r="A4" s="17" t="s">
        <v>2</v>
      </c>
      <c r="B4" s="37" t="s">
        <v>48</v>
      </c>
    </row>
    <row r="5" spans="1:2" ht="133.5" customHeight="1">
      <c r="A5" s="37" t="s">
        <v>51</v>
      </c>
      <c r="B5" s="37" t="s">
        <v>52</v>
      </c>
    </row>
    <row r="6" spans="1:2" ht="285.75" customHeight="1">
      <c r="A6" s="37" t="s">
        <v>131</v>
      </c>
      <c r="B6" s="37" t="s">
        <v>127</v>
      </c>
    </row>
    <row r="7" spans="1:2">
      <c r="A7" s="17"/>
      <c r="B7" s="17"/>
    </row>
    <row r="8" spans="1:2">
      <c r="A8" s="17" t="s">
        <v>3</v>
      </c>
      <c r="B8" s="17"/>
    </row>
    <row r="9" spans="1:2">
      <c r="A9" s="34" t="s">
        <v>8</v>
      </c>
      <c r="B9" s="34" t="s">
        <v>1</v>
      </c>
    </row>
    <row r="10" spans="1:2" ht="76.5">
      <c r="A10" s="17" t="s">
        <v>6</v>
      </c>
      <c r="B10" s="36" t="s">
        <v>29</v>
      </c>
    </row>
    <row r="11" spans="1:2" ht="38.25">
      <c r="A11" s="11" t="s">
        <v>44</v>
      </c>
      <c r="B11" s="11" t="s">
        <v>45</v>
      </c>
    </row>
    <row r="12" spans="1:2" ht="102">
      <c r="A12" s="17" t="s">
        <v>23</v>
      </c>
      <c r="B12" s="37" t="s">
        <v>47</v>
      </c>
    </row>
    <row r="13" spans="1:2">
      <c r="A13" s="17"/>
      <c r="B13" s="17"/>
    </row>
    <row r="14" spans="1:2">
      <c r="A14" s="17"/>
      <c r="B14" s="17"/>
    </row>
    <row r="15" spans="1:2">
      <c r="A15" s="17" t="s">
        <v>21</v>
      </c>
      <c r="B15" s="17"/>
    </row>
    <row r="16" spans="1:2">
      <c r="A16" s="34" t="s">
        <v>8</v>
      </c>
      <c r="B16" s="34" t="s">
        <v>1</v>
      </c>
    </row>
    <row r="17" spans="1:2" ht="91.5" customHeight="1">
      <c r="A17" s="17" t="s">
        <v>22</v>
      </c>
      <c r="B17" s="37" t="s">
        <v>158</v>
      </c>
    </row>
    <row r="18" spans="1:2">
      <c r="A18" s="17"/>
      <c r="B18" s="17"/>
    </row>
    <row r="19" spans="1:2">
      <c r="A19" s="17"/>
      <c r="B19" s="11"/>
    </row>
    <row r="20" spans="1:2">
      <c r="A20" s="36" t="s">
        <v>32</v>
      </c>
      <c r="B20" s="11"/>
    </row>
    <row r="21" spans="1:2">
      <c r="A21" s="36" t="s">
        <v>8</v>
      </c>
      <c r="B21" s="24" t="s">
        <v>1</v>
      </c>
    </row>
    <row r="22" spans="1:2" ht="63.75">
      <c r="A22" s="44" t="s">
        <v>57</v>
      </c>
      <c r="B22" s="44" t="s">
        <v>125</v>
      </c>
    </row>
    <row r="23" spans="1:2" ht="63.75">
      <c r="A23" s="45" t="s">
        <v>30</v>
      </c>
      <c r="B23" s="44" t="s">
        <v>128</v>
      </c>
    </row>
    <row r="24" spans="1:2">
      <c r="A24" s="48"/>
      <c r="B24" s="48"/>
    </row>
    <row r="25" spans="1:2">
      <c r="A25" s="48"/>
      <c r="B25" s="48"/>
    </row>
    <row r="26" spans="1:2">
      <c r="A26" s="48"/>
      <c r="B26" s="49"/>
    </row>
    <row r="27" spans="1:2">
      <c r="A27" s="50"/>
      <c r="B27" s="48"/>
    </row>
    <row r="28" spans="1:2">
      <c r="A28" s="48"/>
      <c r="B28" s="51"/>
    </row>
    <row r="29" spans="1:2">
      <c r="A29" s="52"/>
      <c r="B29" s="51"/>
    </row>
  </sheetData>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8D79E1D14E3D46970C22AA270A163B" ma:contentTypeVersion="0" ma:contentTypeDescription="Create a new document." ma:contentTypeScope="" ma:versionID="0564259c1759eec329c29b06d94caf5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54CBC2E-7DDD-4410-94D3-BDD3F4F7D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FA06698-7BFB-4536-B953-6E883E8ECF35}">
  <ds:schemaRefs>
    <ds:schemaRef ds:uri="http://schemas.microsoft.com/sharepoint/v3/contenttype/forms"/>
  </ds:schemaRefs>
</ds:datastoreItem>
</file>

<file path=customXml/itemProps3.xml><?xml version="1.0" encoding="utf-8"?>
<ds:datastoreItem xmlns:ds="http://schemas.openxmlformats.org/officeDocument/2006/customXml" ds:itemID="{0B280F67-99B3-45D7-8744-02274CC52815}">
  <ds:schemaRef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Job Sheet</vt:lpstr>
      <vt:lpstr>D3 Varieties</vt:lpstr>
      <vt:lpstr>D3_All_Var</vt:lpstr>
      <vt:lpstr>Lookup</vt:lpstr>
      <vt:lpstr>MCM</vt:lpstr>
      <vt:lpstr>'Job Sheet'!Print_Area</vt:lpstr>
      <vt:lpstr>seedbed</vt:lpstr>
      <vt:lpstr>seeding_op</vt:lpstr>
      <vt:lpstr>weed</vt:lpstr>
      <vt:lpstr>Z3_Varieties</vt:lpstr>
    </vt:vector>
  </TitlesOfParts>
  <Manager>Bobby Hanna</Manager>
  <Company>NRCS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Jones</dc:creator>
  <cp:lastModifiedBy>lparker</cp:lastModifiedBy>
  <cp:lastPrinted>2012-02-08T21:57:35Z</cp:lastPrinted>
  <dcterms:created xsi:type="dcterms:W3CDTF">1999-03-24T22:09:38Z</dcterms:created>
  <dcterms:modified xsi:type="dcterms:W3CDTF">2016-11-01T14:41:13Z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0x0101000F8D79E1D14E3D46970C22AA270A163B</vt:lpwstr>
  </property>
</Properties>
</file>